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Ave\ERL\Tulemused\2023\"/>
    </mc:Choice>
  </mc:AlternateContent>
  <xr:revisionPtr revIDLastSave="0" documentId="13_ncr:1_{DBAC3E52-CB10-4D2D-AFD8-6826ADFF98C7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" sheetId="24" r:id="rId1"/>
    <sheet name="2" sheetId="23" r:id="rId2"/>
    <sheet name="3" sheetId="22" r:id="rId3"/>
    <sheet name="Tulemus" sheetId="12" r:id="rId4"/>
    <sheet name="Startlist" sheetId="16" r:id="rId5"/>
    <sheet name="84" sheetId="20" r:id="rId6"/>
    <sheet name="48" sheetId="21" r:id="rId7"/>
    <sheet name="36" sheetId="18" r:id="rId8"/>
  </sheets>
  <definedNames>
    <definedName name="_xlnm.Print_Area" localSheetId="0">'1'!$A$1:$G$30</definedName>
    <definedName name="_xlnm.Print_Area" localSheetId="1">'2'!$A$1:$F$142</definedName>
    <definedName name="_xlnm.Print_Area" localSheetId="2">'3'!$A$1:$F$54</definedName>
  </definedNames>
  <calcPr calcId="181029"/>
</workbook>
</file>

<file path=xl/calcChain.xml><?xml version="1.0" encoding="utf-8"?>
<calcChain xmlns="http://schemas.openxmlformats.org/spreadsheetml/2006/main">
  <c r="I24" i="12" l="1"/>
  <c r="I25" i="12"/>
  <c r="I26" i="12"/>
  <c r="I27" i="12"/>
  <c r="I28" i="12"/>
  <c r="I29" i="12"/>
  <c r="I19" i="12"/>
  <c r="I30" i="12"/>
  <c r="I21" i="12"/>
  <c r="I31" i="12"/>
  <c r="I32" i="12"/>
  <c r="I20" i="12"/>
  <c r="I22" i="12"/>
  <c r="I33" i="12"/>
  <c r="Z42" i="12"/>
  <c r="T42" i="12"/>
  <c r="Q42" i="12"/>
  <c r="R42" i="12" s="1"/>
  <c r="Z19" i="12"/>
  <c r="Z21" i="12"/>
  <c r="Z20" i="12"/>
  <c r="Z22" i="12"/>
  <c r="T19" i="12"/>
  <c r="T21" i="12"/>
  <c r="T20" i="12"/>
  <c r="T22" i="12"/>
  <c r="O19" i="12"/>
  <c r="Q19" i="12" s="1"/>
  <c r="O21" i="12"/>
  <c r="Q21" i="12" s="1"/>
  <c r="O20" i="12"/>
  <c r="Q20" i="12" s="1"/>
  <c r="O22" i="12"/>
  <c r="Q22" i="12" s="1"/>
  <c r="J24" i="12"/>
  <c r="L24" i="12" s="1"/>
  <c r="K24" i="12"/>
  <c r="M24" i="12" s="1"/>
  <c r="J25" i="12"/>
  <c r="L25" i="12" s="1"/>
  <c r="K25" i="12"/>
  <c r="M25" i="12" s="1"/>
  <c r="J26" i="12"/>
  <c r="L26" i="12" s="1"/>
  <c r="K26" i="12"/>
  <c r="M26" i="12" s="1"/>
  <c r="J27" i="12"/>
  <c r="L27" i="12" s="1"/>
  <c r="K27" i="12"/>
  <c r="M27" i="12" s="1"/>
  <c r="J28" i="12"/>
  <c r="L28" i="12" s="1"/>
  <c r="K28" i="12"/>
  <c r="M28" i="12" s="1"/>
  <c r="J29" i="12"/>
  <c r="L29" i="12" s="1"/>
  <c r="K29" i="12"/>
  <c r="M29" i="12" s="1"/>
  <c r="J19" i="12"/>
  <c r="L19" i="12" s="1"/>
  <c r="K19" i="12"/>
  <c r="M19" i="12" s="1"/>
  <c r="J30" i="12"/>
  <c r="L30" i="12" s="1"/>
  <c r="K30" i="12"/>
  <c r="M30" i="12" s="1"/>
  <c r="J21" i="12"/>
  <c r="L21" i="12" s="1"/>
  <c r="K21" i="12"/>
  <c r="M21" i="12" s="1"/>
  <c r="J31" i="12"/>
  <c r="L31" i="12" s="1"/>
  <c r="K31" i="12"/>
  <c r="M31" i="12" s="1"/>
  <c r="J32" i="12"/>
  <c r="L32" i="12" s="1"/>
  <c r="K32" i="12"/>
  <c r="J20" i="12"/>
  <c r="L20" i="12" s="1"/>
  <c r="K20" i="12"/>
  <c r="M20" i="12" s="1"/>
  <c r="J22" i="12"/>
  <c r="L22" i="12" s="1"/>
  <c r="K22" i="12"/>
  <c r="M22" i="12" s="1"/>
  <c r="J33" i="12"/>
  <c r="L33" i="12" s="1"/>
  <c r="K33" i="12"/>
  <c r="M33" i="12" s="1"/>
  <c r="AI11" i="12"/>
  <c r="AI10" i="12"/>
  <c r="AC11" i="12"/>
  <c r="AC10" i="12"/>
  <c r="X10" i="12"/>
  <c r="Z10" i="12" s="1"/>
  <c r="AA10" i="12" s="1"/>
  <c r="R11" i="12"/>
  <c r="R10" i="12"/>
  <c r="O10" i="12"/>
  <c r="S10" i="12" s="1"/>
  <c r="U10" i="12" s="1"/>
  <c r="I11" i="12"/>
  <c r="J11" i="12"/>
  <c r="L11" i="12" s="1"/>
  <c r="K11" i="12"/>
  <c r="M11" i="12" s="1"/>
  <c r="I10" i="12"/>
  <c r="J10" i="12"/>
  <c r="L10" i="12" s="1"/>
  <c r="K10" i="12"/>
  <c r="M10" i="12" s="1"/>
  <c r="Z43" i="12"/>
  <c r="Z45" i="12"/>
  <c r="Z44" i="12"/>
  <c r="Q43" i="12"/>
  <c r="R43" i="12" s="1"/>
  <c r="T43" i="12"/>
  <c r="Q45" i="12"/>
  <c r="V45" i="12" s="1"/>
  <c r="T45" i="12"/>
  <c r="T44" i="12"/>
  <c r="Q44" i="12"/>
  <c r="W44" i="12" s="1"/>
  <c r="I23" i="12"/>
  <c r="J23" i="12"/>
  <c r="L23" i="12" s="1"/>
  <c r="K23" i="12"/>
  <c r="M23" i="12" s="1"/>
  <c r="AI9" i="12"/>
  <c r="X11" i="12"/>
  <c r="Z11" i="12" s="1"/>
  <c r="AA11" i="12" s="1"/>
  <c r="X9" i="12"/>
  <c r="O11" i="12"/>
  <c r="T11" i="12" s="1"/>
  <c r="V11" i="12" s="1"/>
  <c r="R9" i="12"/>
  <c r="O9" i="12"/>
  <c r="S9" i="12" s="1"/>
  <c r="U9" i="12" s="1"/>
  <c r="K9" i="12"/>
  <c r="M9" i="12" s="1"/>
  <c r="J9" i="12"/>
  <c r="L9" i="12" s="1"/>
  <c r="I9" i="12"/>
  <c r="M32" i="12" l="1"/>
  <c r="AE10" i="12"/>
  <c r="S11" i="12"/>
  <c r="U11" i="12" s="1"/>
  <c r="R20" i="12"/>
  <c r="V20" i="12"/>
  <c r="R21" i="12"/>
  <c r="V21" i="12"/>
  <c r="R22" i="12"/>
  <c r="W22" i="12"/>
  <c r="W19" i="12"/>
  <c r="R19" i="12"/>
  <c r="V22" i="12"/>
  <c r="V19" i="12"/>
  <c r="T10" i="12"/>
  <c r="V10" i="12" s="1"/>
  <c r="W42" i="12"/>
  <c r="AF11" i="12"/>
  <c r="W20" i="12"/>
  <c r="W21" i="12"/>
  <c r="V42" i="12"/>
  <c r="T9" i="12"/>
  <c r="V9" i="12" s="1"/>
  <c r="W45" i="12"/>
  <c r="R45" i="12"/>
  <c r="V44" i="12"/>
  <c r="R44" i="12"/>
  <c r="W43" i="12"/>
  <c r="V43" i="12"/>
  <c r="AF10" i="12" l="1"/>
  <c r="AE11" i="12"/>
  <c r="X39" i="12"/>
  <c r="X16" i="12"/>
  <c r="X19" i="12" s="1"/>
  <c r="AC9" i="12"/>
  <c r="Z9" i="12"/>
  <c r="AG6" i="12"/>
  <c r="AH10" i="12" l="1"/>
  <c r="Y19" i="12"/>
  <c r="Y22" i="12"/>
  <c r="X21" i="12"/>
  <c r="X20" i="12"/>
  <c r="Y42" i="12"/>
  <c r="X42" i="12"/>
  <c r="Y21" i="12"/>
  <c r="X22" i="12"/>
  <c r="AG11" i="12"/>
  <c r="AH11" i="12"/>
  <c r="AG10" i="12"/>
  <c r="Y20" i="12"/>
  <c r="AA9" i="12"/>
  <c r="AE9" i="12"/>
  <c r="AG9" i="12" s="1"/>
  <c r="AF9" i="12"/>
  <c r="AH9" i="12" s="1"/>
  <c r="X45" i="12"/>
  <c r="Y44" i="12"/>
  <c r="X43" i="12"/>
  <c r="Y45" i="12"/>
  <c r="X44" i="12"/>
  <c r="Y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Ave</author>
  </authors>
  <commentList>
    <comment ref="O5" authorId="0" shapeId="0" xr:uid="{B5D95BE1-D9CC-4F0D-9575-126EE1AFFFA5}">
      <text>
        <r>
          <rPr>
            <b/>
            <sz val="11"/>
            <color indexed="81"/>
            <rFont val="Tahoma"/>
            <family val="2"/>
          </rPr>
          <t>Sisaldab max. sõiduaja ja kõik max. taastumisajad ning kohustuslikud puhkepausid</t>
        </r>
      </text>
    </comment>
    <comment ref="AI5" authorId="1" shapeId="0" xr:uid="{3C188BB5-9C81-4CC7-96AD-4FE11E7F696A}">
      <text>
        <r>
          <rPr>
            <b/>
            <sz val="9"/>
            <color indexed="81"/>
            <rFont val="Tahoma"/>
            <family val="2"/>
            <charset val="186"/>
          </rPr>
          <t>vajalik mitmepäevase võistluse korral kui võistlusalad toimuvad erinevatel päevadel</t>
        </r>
      </text>
    </comment>
    <comment ref="K6" authorId="0" shapeId="0" xr:uid="{DEACA2AE-67C1-4C6F-B5DB-6D9B9CD49667}">
      <text>
        <r>
          <rPr>
            <b/>
            <sz val="11"/>
            <color indexed="81"/>
            <rFont val="Tahoma"/>
            <family val="2"/>
          </rPr>
          <t>Kohustuslik puhkepaus pärast I osa</t>
        </r>
      </text>
    </comment>
    <comment ref="T6" authorId="0" shapeId="0" xr:uid="{5E7CCE31-4DD8-4478-A4F9-E7C76BFB5D32}">
      <text>
        <r>
          <rPr>
            <b/>
            <sz val="11"/>
            <color indexed="81"/>
            <rFont val="Tahoma"/>
            <family val="2"/>
          </rPr>
          <t>Kohustuslik puhkepaus pärast II osa</t>
        </r>
      </text>
    </comment>
    <comment ref="AG6" authorId="0" shapeId="0" xr:uid="{B6C6D2D0-14D3-4026-8689-DA09BAE21DFA}">
      <text>
        <r>
          <rPr>
            <b/>
            <sz val="11"/>
            <color indexed="81"/>
            <rFont val="Tahoma"/>
            <family val="2"/>
          </rPr>
          <t>Arvutab kogu distantsi kokku</t>
        </r>
      </text>
    </comment>
    <comment ref="F7" authorId="0" shapeId="0" xr:uid="{B1831012-5196-40CF-A4FD-59D0767975F1}">
      <text>
        <r>
          <rPr>
            <b/>
            <sz val="11"/>
            <color indexed="81"/>
            <rFont val="Tahoma"/>
            <family val="2"/>
          </rPr>
          <t>Stardiaeg</t>
        </r>
      </text>
    </comment>
    <comment ref="G7" authorId="0" shapeId="0" xr:uid="{E1740203-5B77-4C28-9AF7-F91D5CE6B8B7}">
      <text>
        <r>
          <rPr>
            <b/>
            <sz val="11"/>
            <color indexed="81"/>
            <rFont val="Tahoma"/>
            <family val="2"/>
          </rPr>
          <t>I osa finišeerimisaeg</t>
        </r>
      </text>
    </comment>
    <comment ref="H7" authorId="0" shapeId="0" xr:uid="{95422ED0-E5E0-48F4-A767-2813BA064639}">
      <text>
        <r>
          <rPr>
            <b/>
            <sz val="11"/>
            <color indexed="81"/>
            <rFont val="Tahoma"/>
            <family val="2"/>
          </rPr>
          <t>Kellaaeg, mil hobune läks vet.kontrolli</t>
        </r>
      </text>
    </comment>
    <comment ref="I7" authorId="1" shapeId="0" xr:uid="{13B8ECE7-05E8-4F9D-9CED-3E2771B01274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K7" authorId="0" shapeId="0" xr:uid="{5BCE2DB7-BB35-4C9B-81B0-19742EA3286A}">
      <text>
        <r>
          <rPr>
            <b/>
            <sz val="11"/>
            <color indexed="81"/>
            <rFont val="Tahoma"/>
            <family val="2"/>
          </rPr>
          <t>I osa läbimiseks kulunud aeg (stardist taastumiseni ehk kuni vet.kontrolli minemkuni)</t>
        </r>
      </text>
    </comment>
    <comment ref="M7" authorId="0" shapeId="0" xr:uid="{918B3602-99FC-45EA-990C-82A7942AB2EE}">
      <text>
        <r>
          <rPr>
            <b/>
            <sz val="11"/>
            <color indexed="81"/>
            <rFont val="Tahoma"/>
            <family val="2"/>
          </rPr>
          <t>I osa läbimise kiirus = distants jagatud sõiduajaga</t>
        </r>
      </text>
    </comment>
    <comment ref="N7" authorId="0" shapeId="0" xr:uid="{DDB3B602-28D2-4051-9981-766529EB7593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R7" authorId="1" shapeId="0" xr:uid="{032C10F1-598E-46D2-B2BF-21E6C3B2E190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W7" authorId="0" shapeId="0" xr:uid="{7BB9D788-621A-4997-A1D6-3F0C4B48C4DF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AC7" authorId="1" shapeId="0" xr:uid="{78E3E7AC-F84C-4D30-BFA1-8D752E5282F6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AD7" authorId="0" shapeId="0" xr:uid="{34BB3A51-6C94-453F-8F0D-404D80726541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AE7" authorId="0" shapeId="0" xr:uid="{EFFB010D-7939-47A9-8385-B66DC05FD628}">
      <text>
        <r>
          <rPr>
            <b/>
            <sz val="11"/>
            <color indexed="81"/>
            <rFont val="Tahoma"/>
            <family val="2"/>
          </rPr>
          <t>Kogu distantsi läbimiseks kulunud aeg</t>
        </r>
      </text>
    </comment>
    <comment ref="AG7" authorId="0" shapeId="0" xr:uid="{B478AF52-8FD5-4C8A-A3AD-C275BB18CA59}">
      <text>
        <r>
          <rPr>
            <b/>
            <sz val="11"/>
            <color indexed="81"/>
            <rFont val="Tahoma"/>
            <family val="2"/>
          </rPr>
          <t>Kogu distantsi läbimise kiirus</t>
        </r>
      </text>
    </comment>
    <comment ref="AI7" authorId="0" shapeId="0" xr:uid="{FC5A7B3D-DA4E-4B54-A043-228D509C2F6C}">
      <text>
        <r>
          <rPr>
            <b/>
            <sz val="11"/>
            <color indexed="81"/>
            <rFont val="Tahoma"/>
            <family val="2"/>
          </rPr>
          <t>Kõik taastumisajad kokku</t>
        </r>
      </text>
    </comment>
    <comment ref="C8" authorId="0" shapeId="0" xr:uid="{334037A0-8ABB-4DF9-BBB0-05E56C1D2E53}">
      <text>
        <r>
          <rPr>
            <b/>
            <sz val="11"/>
            <color indexed="81"/>
            <rFont val="Tahoma"/>
            <family val="2"/>
          </rPr>
          <t>nö. rinnanumber, mis igale võistluspaarile antakse</t>
        </r>
      </text>
    </comment>
    <comment ref="I8" authorId="1" shapeId="0" xr:uid="{3ADCA789-8ED8-42BD-ADA2-4576D599C0C0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N8" authorId="1" shapeId="0" xr:uid="{F9F41513-F2BE-40FF-91D8-17BE9AC90C87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  <comment ref="R8" authorId="1" shapeId="0" xr:uid="{DA69A31E-1040-4CD9-AE59-242F9254197C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W8" authorId="1" shapeId="0" xr:uid="{0AF76115-CD9E-4C65-AD2E-E8225D90143D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  <comment ref="AC8" authorId="1" shapeId="0" xr:uid="{450AB3B4-B560-42D4-B843-DE5C232B7DB3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AD8" authorId="1" shapeId="0" xr:uid="{CEE5ACFA-E155-40A8-90FB-35A7DB5667B4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  <comment ref="O15" authorId="0" shapeId="0" xr:uid="{3E600EF9-AAB6-402D-AA12-A74D17E8A7BF}">
      <text>
        <r>
          <rPr>
            <b/>
            <sz val="11"/>
            <color indexed="81"/>
            <rFont val="Tahoma"/>
            <family val="2"/>
          </rPr>
          <t>Antud distantsi läbimiseks kuluv aeg min. kiirusega</t>
        </r>
      </text>
    </comment>
    <comment ref="K16" authorId="0" shapeId="0" xr:uid="{7F2D53EE-A733-4587-A3D9-9A5A14CDE7C0}">
      <text>
        <r>
          <rPr>
            <b/>
            <sz val="11"/>
            <color indexed="81"/>
            <rFont val="Tahoma"/>
            <family val="2"/>
          </rPr>
          <t>Kohustuslik puhkepaus pärast I osa</t>
        </r>
      </text>
    </comment>
    <comment ref="X16" authorId="0" shapeId="0" xr:uid="{296DA5B1-F4A1-48C8-8A08-E874C0B59045}">
      <text>
        <r>
          <rPr>
            <b/>
            <sz val="11"/>
            <color indexed="81"/>
            <rFont val="Tahoma"/>
            <family val="2"/>
          </rPr>
          <t>Arvutab kogu distantsi kokku</t>
        </r>
      </text>
    </comment>
    <comment ref="F17" authorId="0" shapeId="0" xr:uid="{A7F3683D-8538-414D-80BC-3D367E017049}">
      <text>
        <r>
          <rPr>
            <b/>
            <sz val="11"/>
            <color indexed="81"/>
            <rFont val="Tahoma"/>
            <family val="2"/>
          </rPr>
          <t>Stardiaeg</t>
        </r>
      </text>
    </comment>
    <comment ref="G17" authorId="0" shapeId="0" xr:uid="{C276D195-1168-40EA-8E41-ADB74845D11D}">
      <text>
        <r>
          <rPr>
            <b/>
            <sz val="11"/>
            <color indexed="81"/>
            <rFont val="Tahoma"/>
            <family val="2"/>
          </rPr>
          <t>I osa finišeerimisaeg</t>
        </r>
      </text>
    </comment>
    <comment ref="H17" authorId="0" shapeId="0" xr:uid="{6A951EE5-C9A1-4E3C-909A-7A8CF7D8B8F9}">
      <text>
        <r>
          <rPr>
            <b/>
            <sz val="11"/>
            <color indexed="81"/>
            <rFont val="Tahoma"/>
            <family val="2"/>
          </rPr>
          <t>Kellaaeg, mil hobune läks vet.kontrolli</t>
        </r>
      </text>
    </comment>
    <comment ref="I17" authorId="1" shapeId="0" xr:uid="{966AC1E9-0F14-4908-8FB0-E9B11170A153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K17" authorId="0" shapeId="0" xr:uid="{300A5917-B196-48BB-98C8-707A239C2F1F}">
      <text>
        <r>
          <rPr>
            <b/>
            <sz val="11"/>
            <color indexed="81"/>
            <rFont val="Tahoma"/>
            <family val="2"/>
          </rPr>
          <t>I osa läbimiseks kulunud aeg (stardist taastumiseni ehk kuni vet.kontrolli minemkuni)</t>
        </r>
      </text>
    </comment>
    <comment ref="M17" authorId="0" shapeId="0" xr:uid="{79D0D1FA-4342-44AC-8CE5-DC3046BEC606}">
      <text>
        <r>
          <rPr>
            <b/>
            <sz val="11"/>
            <color indexed="81"/>
            <rFont val="Tahoma"/>
            <family val="2"/>
          </rPr>
          <t>I osa läbimise kiirus = distants jagatud sõiduajaga</t>
        </r>
      </text>
    </comment>
    <comment ref="N17" authorId="0" shapeId="0" xr:uid="{604E7F51-E68D-4A99-9FF6-9FB1DD413173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T17" authorId="1" shapeId="0" xr:uid="{A87BD251-1279-45D2-A2BE-0067C31C0216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U17" authorId="0" shapeId="0" xr:uid="{E3AA6686-FD69-46AA-9345-F2A95342406B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V17" authorId="0" shapeId="0" xr:uid="{70647C65-6D27-4675-B0C2-9C4508DC3807}">
      <text>
        <r>
          <rPr>
            <b/>
            <sz val="11"/>
            <color indexed="81"/>
            <rFont val="Tahoma"/>
            <family val="2"/>
          </rPr>
          <t>Kogu distantsi läbimiseks kulunud aeg</t>
        </r>
      </text>
    </comment>
    <comment ref="X17" authorId="0" shapeId="0" xr:uid="{C7F5A33F-D010-4137-9E64-1E1F8EA5FBB5}">
      <text>
        <r>
          <rPr>
            <b/>
            <sz val="11"/>
            <color indexed="81"/>
            <rFont val="Tahoma"/>
            <family val="2"/>
          </rPr>
          <t>Kogu distantsi läbimise kiirus</t>
        </r>
      </text>
    </comment>
    <comment ref="Z17" authorId="0" shapeId="0" xr:uid="{34CC6982-DACA-47CB-8A24-1CFAE6DDF7CF}">
      <text>
        <r>
          <rPr>
            <b/>
            <sz val="11"/>
            <color indexed="81"/>
            <rFont val="Tahoma"/>
            <family val="2"/>
          </rPr>
          <t>Kõik taastumisajad kokku</t>
        </r>
      </text>
    </comment>
    <comment ref="I18" authorId="1" shapeId="0" xr:uid="{56349F9F-C4E0-4835-A2A7-2385BA5BDA5D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N18" authorId="1" shapeId="0" xr:uid="{FBDB1E80-D97D-4071-821C-72B0698535F9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  <comment ref="T18" authorId="1" shapeId="0" xr:uid="{8BF7AF8D-8618-46D7-AD61-2C8E611A25C0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U18" authorId="1" shapeId="0" xr:uid="{8BC1EF8D-C0AE-4996-8DAB-40F77966D9AE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  <comment ref="K39" authorId="0" shapeId="0" xr:uid="{13FA99CB-8B0D-489D-A31A-DE916D63BC57}">
      <text>
        <r>
          <rPr>
            <b/>
            <sz val="11"/>
            <color indexed="81"/>
            <rFont val="Tahoma"/>
            <family val="2"/>
          </rPr>
          <t>Kohustuslik puhkepaus pärast I osa</t>
        </r>
      </text>
    </comment>
    <comment ref="X39" authorId="0" shapeId="0" xr:uid="{893D0D55-D188-4DE5-8C1E-35662DD383E2}">
      <text>
        <r>
          <rPr>
            <b/>
            <sz val="11"/>
            <color indexed="81"/>
            <rFont val="Tahoma"/>
            <family val="2"/>
          </rPr>
          <t>Arvutab kogu distantsi kokku</t>
        </r>
      </text>
    </comment>
    <comment ref="F40" authorId="0" shapeId="0" xr:uid="{F4D31A63-B419-4125-9F66-2636D7B48230}">
      <text>
        <r>
          <rPr>
            <b/>
            <sz val="11"/>
            <color indexed="81"/>
            <rFont val="Tahoma"/>
            <family val="2"/>
          </rPr>
          <t>Stardiaeg</t>
        </r>
      </text>
    </comment>
    <comment ref="G40" authorId="0" shapeId="0" xr:uid="{1FEF2F6E-6008-4AC7-B501-8E95C08471C8}">
      <text>
        <r>
          <rPr>
            <b/>
            <sz val="11"/>
            <color indexed="81"/>
            <rFont val="Tahoma"/>
            <family val="2"/>
          </rPr>
          <t>I osa finišeerimisaeg</t>
        </r>
      </text>
    </comment>
    <comment ref="H40" authorId="0" shapeId="0" xr:uid="{88EFAC3D-AC04-43F9-B09A-52948DDA9B54}">
      <text>
        <r>
          <rPr>
            <b/>
            <sz val="11"/>
            <color indexed="81"/>
            <rFont val="Tahoma"/>
            <family val="2"/>
          </rPr>
          <t>Kellaaeg, mil hobune läks vet.kontrolli</t>
        </r>
      </text>
    </comment>
    <comment ref="I40" authorId="1" shapeId="0" xr:uid="{A07534D4-12C0-48F0-8334-640B74D82326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J40" authorId="0" shapeId="0" xr:uid="{3282E24E-213E-4F1A-8BAF-86AB797059A8}">
      <text>
        <r>
          <rPr>
            <b/>
            <sz val="11"/>
            <color indexed="81"/>
            <rFont val="Tahoma"/>
            <family val="2"/>
          </rPr>
          <t>I osa läbimiseks kulunud aeg (stardist taastumiseni ehk kuni vet.kontrolli minemkuni)</t>
        </r>
      </text>
    </comment>
    <comment ref="K40" authorId="0" shapeId="0" xr:uid="{DB28F29D-12BB-444F-814E-861DA4E00311}">
      <text>
        <r>
          <rPr>
            <b/>
            <sz val="11"/>
            <color indexed="81"/>
            <rFont val="Tahoma"/>
            <family val="2"/>
          </rPr>
          <t>I osa läbimiseks kulunud aeg (stardist taastumiseni ehk kuni vet.kontrolli minemkuni)</t>
        </r>
      </text>
    </comment>
    <comment ref="M40" authorId="0" shapeId="0" xr:uid="{8FBC8EE9-D82B-4EF8-B94B-ACD85EEEA070}">
      <text>
        <r>
          <rPr>
            <b/>
            <sz val="11"/>
            <color indexed="81"/>
            <rFont val="Tahoma"/>
            <family val="2"/>
          </rPr>
          <t>I osa läbimise kiirus = distants jagatud sõiduajaga</t>
        </r>
      </text>
    </comment>
    <comment ref="N40" authorId="0" shapeId="0" xr:uid="{0B3DC25C-6F2E-4B2C-87B2-9EAE0BDA8367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T40" authorId="1" shapeId="0" xr:uid="{5138DE48-D2D1-4378-9F25-C123FC0718C6}">
      <text>
        <r>
          <rPr>
            <b/>
            <sz val="9"/>
            <color indexed="81"/>
            <rFont val="Segoe UI"/>
            <family val="2"/>
            <charset val="186"/>
          </rPr>
          <t>Taastumisele kulunud aeg</t>
        </r>
      </text>
    </comment>
    <comment ref="U40" authorId="0" shapeId="0" xr:uid="{BD679614-A973-4CA0-A011-F2912E2CCFEF}">
      <text>
        <r>
          <rPr>
            <b/>
            <sz val="11"/>
            <color indexed="81"/>
            <rFont val="Tahoma"/>
            <family val="2"/>
          </rPr>
          <t>Vet.kontrollis mõõdetud pulsisagedus</t>
        </r>
      </text>
    </comment>
    <comment ref="V40" authorId="0" shapeId="0" xr:uid="{C722C870-997E-4624-8E0A-06E6F33E619B}">
      <text>
        <r>
          <rPr>
            <b/>
            <sz val="11"/>
            <color indexed="81"/>
            <rFont val="Tahoma"/>
            <family val="2"/>
          </rPr>
          <t>Kogu distantsi läbimiseks kulunud aeg</t>
        </r>
      </text>
    </comment>
    <comment ref="X40" authorId="0" shapeId="0" xr:uid="{ACC84790-369A-4959-BD1F-34B8C8AB1919}">
      <text>
        <r>
          <rPr>
            <b/>
            <sz val="11"/>
            <color indexed="81"/>
            <rFont val="Tahoma"/>
            <family val="2"/>
          </rPr>
          <t>Kogu distantsi läbimise kiirus</t>
        </r>
      </text>
    </comment>
    <comment ref="Z40" authorId="0" shapeId="0" xr:uid="{FAA25BA8-E3D5-4271-A5D6-1CE2200A6096}">
      <text>
        <r>
          <rPr>
            <b/>
            <sz val="11"/>
            <color indexed="81"/>
            <rFont val="Tahoma"/>
            <family val="2"/>
          </rPr>
          <t>Kõik taastumisajad kokku</t>
        </r>
      </text>
    </comment>
    <comment ref="C41" authorId="0" shapeId="0" xr:uid="{59C931DC-FA7E-43D3-B63B-8595FA282325}">
      <text>
        <r>
          <rPr>
            <b/>
            <sz val="11"/>
            <color indexed="81"/>
            <rFont val="Tahoma"/>
            <family val="2"/>
          </rPr>
          <t>nö. rinnanumber, mis igale võistluspaarile antakse</t>
        </r>
      </text>
    </comment>
    <comment ref="I41" authorId="1" shapeId="0" xr:uid="{04384DE4-D5C3-440A-B857-E46A555D5E90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N41" authorId="1" shapeId="0" xr:uid="{8A24ED20-6211-42BD-AAD4-0AE7B3A9E1A1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  <comment ref="T41" authorId="1" shapeId="0" xr:uid="{CC9F02BB-2D58-4F87-88A2-47CEE7066B84}">
      <text>
        <r>
          <rPr>
            <b/>
            <sz val="9"/>
            <color indexed="81"/>
            <rFont val="Segoe UI"/>
            <family val="2"/>
            <charset val="186"/>
          </rPr>
          <t>taastumise max aeg</t>
        </r>
      </text>
    </comment>
    <comment ref="U41" authorId="1" shapeId="0" xr:uid="{6DC9C640-C2C6-4058-A20A-01FFC08B93BA}">
      <text>
        <r>
          <rPr>
            <b/>
            <sz val="9"/>
            <color indexed="81"/>
            <rFont val="Segoe UI"/>
            <family val="2"/>
            <charset val="186"/>
          </rPr>
          <t>lubatud max pulss</t>
        </r>
      </text>
    </comment>
  </commentList>
</comments>
</file>

<file path=xl/sharedStrings.xml><?xml version="1.0" encoding="utf-8"?>
<sst xmlns="http://schemas.openxmlformats.org/spreadsheetml/2006/main" count="1044" uniqueCount="418">
  <si>
    <t>km</t>
  </si>
  <si>
    <t>km/t</t>
  </si>
  <si>
    <t>TULEMUSED</t>
  </si>
  <si>
    <t xml:space="preserve">I osa - </t>
  </si>
  <si>
    <t>Paus -</t>
  </si>
  <si>
    <t>min.</t>
  </si>
  <si>
    <t xml:space="preserve">II osa - </t>
  </si>
  <si>
    <t xml:space="preserve">III osa - </t>
  </si>
  <si>
    <t>Kokku</t>
  </si>
  <si>
    <t>Koht</t>
  </si>
  <si>
    <t>Võistleja</t>
  </si>
  <si>
    <r>
      <t xml:space="preserve">Hobune                                                                                                 </t>
    </r>
    <r>
      <rPr>
        <sz val="8"/>
        <rFont val="Arial"/>
        <family val="2"/>
      </rPr>
      <t xml:space="preserve"> sünniaasta/sugu/tõug/isa/sünnimaa/omanik</t>
    </r>
  </si>
  <si>
    <t xml:space="preserve">ERL </t>
  </si>
  <si>
    <t>Start</t>
  </si>
  <si>
    <t>Finiš</t>
  </si>
  <si>
    <t>Taastu- mine</t>
  </si>
  <si>
    <t>Taast.aeg</t>
  </si>
  <si>
    <t>Sõidu- aeg</t>
  </si>
  <si>
    <t>Kiirus</t>
  </si>
  <si>
    <t>Pulss</t>
  </si>
  <si>
    <t>klubi</t>
  </si>
  <si>
    <t>RK nr</t>
  </si>
  <si>
    <t>ID</t>
  </si>
  <si>
    <t>RK</t>
  </si>
  <si>
    <t>ERL  ID</t>
  </si>
  <si>
    <t>Klubi</t>
  </si>
  <si>
    <t>nr.</t>
  </si>
  <si>
    <t>KM</t>
  </si>
  <si>
    <t>Sõiduaeg
faas</t>
  </si>
  <si>
    <t>Sõiduaeg faas</t>
  </si>
  <si>
    <t>SP</t>
  </si>
  <si>
    <t>Sõidu- aeg
 ring</t>
  </si>
  <si>
    <t>Ringi kiirus</t>
  </si>
  <si>
    <t>Faasi kiirus</t>
  </si>
  <si>
    <t>Sõidu- aeg
ring</t>
  </si>
  <si>
    <t>Sõiduaeg  ringid</t>
  </si>
  <si>
    <t>Ringide kiirus</t>
  </si>
  <si>
    <t>Ringi kirus</t>
  </si>
  <si>
    <t>Ringi aeg</t>
  </si>
  <si>
    <t>Sõiduaeg ringid</t>
  </si>
  <si>
    <t>Esmane kv</t>
  </si>
  <si>
    <t>Sõidu- aeg
faas</t>
  </si>
  <si>
    <t>Sõidu- aeg 
ring</t>
  </si>
  <si>
    <t>4763</t>
  </si>
  <si>
    <t>3837</t>
  </si>
  <si>
    <t>EE233221813</t>
  </si>
  <si>
    <t>Hüüru Suts</t>
  </si>
  <si>
    <t>2337</t>
  </si>
  <si>
    <t>EE616230115</t>
  </si>
  <si>
    <t>2885</t>
  </si>
  <si>
    <t>EE250112814</t>
  </si>
  <si>
    <t>5042</t>
  </si>
  <si>
    <t>EE233117011</t>
  </si>
  <si>
    <t>5123</t>
  </si>
  <si>
    <t>EE440225917</t>
  </si>
  <si>
    <t>EE233115116</t>
  </si>
  <si>
    <t>702</t>
  </si>
  <si>
    <t>EE233226215</t>
  </si>
  <si>
    <t>4908</t>
  </si>
  <si>
    <t>EE440119812</t>
  </si>
  <si>
    <t>EE233217814</t>
  </si>
  <si>
    <t>1674</t>
  </si>
  <si>
    <t>EE616225817</t>
  </si>
  <si>
    <t>2780</t>
  </si>
  <si>
    <t>EE250226217</t>
  </si>
  <si>
    <t>2330</t>
  </si>
  <si>
    <t>EE233124217</t>
  </si>
  <si>
    <t>4931</t>
  </si>
  <si>
    <t>EE246101316</t>
  </si>
  <si>
    <t>5217</t>
  </si>
  <si>
    <t>EE233123416</t>
  </si>
  <si>
    <t>1671</t>
  </si>
  <si>
    <t>EE233215313</t>
  </si>
  <si>
    <r>
      <t>Agnes Annimäe</t>
    </r>
    <r>
      <rPr>
        <sz val="7"/>
        <rFont val="Tahoma"/>
        <family val="2"/>
        <charset val="186"/>
      </rPr>
      <t xml:space="preserve">
Estreka / 2005
Mare Kalme, Mare Kalme</t>
    </r>
  </si>
  <si>
    <r>
      <t>Albert Karmov</t>
    </r>
    <r>
      <rPr>
        <sz val="7"/>
        <rFont val="Tahoma"/>
        <family val="2"/>
        <charset val="186"/>
      </rPr>
      <t xml:space="preserve">
MTÜ EEC</t>
    </r>
  </si>
  <si>
    <r>
      <t>EROS PERSIK AL CALI</t>
    </r>
    <r>
      <rPr>
        <sz val="7"/>
        <rFont val="Tahoma"/>
        <family val="2"/>
        <charset val="186"/>
      </rPr>
      <t xml:space="preserve">
H/2014/T/Ar/PERSICKO OX(FR)/MALIK IBN GALAL OX(FR)/FRA/Jelena Sbitneva</t>
    </r>
  </si>
  <si>
    <r>
      <t>Ingrid Randviir</t>
    </r>
    <r>
      <rPr>
        <sz val="7"/>
        <rFont val="Tahoma"/>
        <family val="2"/>
        <charset val="186"/>
      </rPr>
      <t xml:space="preserve">
Pinifer ET / 2012
Rita Randviir</t>
    </r>
  </si>
  <si>
    <r>
      <t>ALAUŠAS OX</t>
    </r>
    <r>
      <rPr>
        <sz val="7"/>
        <rFont val="Tahoma"/>
        <family val="2"/>
        <charset val="186"/>
      </rPr>
      <t xml:space="preserve">
SP/2012/R/Ar/SAPNAS/BOSAS/LTU/Maria Pääsuke</t>
    </r>
  </si>
  <si>
    <r>
      <t>Karoli Kanarbik</t>
    </r>
    <r>
      <rPr>
        <sz val="7"/>
        <rFont val="Tahoma"/>
        <family val="2"/>
        <charset val="186"/>
      </rPr>
      <t xml:space="preserve">
Märjamaa SK / 2010
Stella Kuusemets</t>
    </r>
  </si>
  <si>
    <r>
      <t>ENRITTA</t>
    </r>
    <r>
      <rPr>
        <sz val="7"/>
        <rFont val="Tahoma"/>
        <family val="2"/>
        <charset val="186"/>
      </rPr>
      <t xml:space="preserve">
H/2014/M/ESH/ENRICO/AGROVORM\'S AMERIGO/EST/Karoli Kanarbik</t>
    </r>
  </si>
  <si>
    <r>
      <t>Regina Loit</t>
    </r>
    <r>
      <rPr>
        <sz val="7"/>
        <rFont val="Tahoma"/>
        <family val="2"/>
        <charset val="186"/>
      </rPr>
      <t xml:space="preserve">
EER
Õnne Halliko</t>
    </r>
  </si>
  <si>
    <r>
      <t>MIKU MY LOVE</t>
    </r>
    <r>
      <rPr>
        <sz val="7"/>
        <rFont val="Tahoma"/>
        <family val="2"/>
        <charset val="186"/>
      </rPr>
      <t xml:space="preserve">
H/2016/R/non/FIRE OX (FI)/SHAH EL TEMAREEF OX (FI)/FIN/Õnne Halliko</t>
    </r>
  </si>
  <si>
    <r>
      <t>Stella Kuusemets</t>
    </r>
    <r>
      <rPr>
        <sz val="7"/>
        <rFont val="Tahoma"/>
        <family val="2"/>
        <charset val="186"/>
      </rPr>
      <t xml:space="preserve">
Märjamaa SK</t>
    </r>
  </si>
  <si>
    <r>
      <t>NAMASTE</t>
    </r>
    <r>
      <rPr>
        <sz val="7"/>
        <rFont val="Tahoma"/>
        <family val="2"/>
        <charset val="186"/>
      </rPr>
      <t xml:space="preserve">
H/2013/M/non/NELSON (NEVSKII) OX/OTSHAKOV/EST/Stella Kuusemets</t>
    </r>
  </si>
  <si>
    <r>
      <t>Allan Vaga</t>
    </r>
    <r>
      <rPr>
        <sz val="7"/>
        <rFont val="Tahoma"/>
        <family val="2"/>
        <charset val="186"/>
      </rPr>
      <t xml:space="preserve">
Saaremaa RSK</t>
    </r>
  </si>
  <si>
    <r>
      <t>MISTER X</t>
    </r>
    <r>
      <rPr>
        <sz val="7"/>
        <rFont val="Tahoma"/>
        <family val="2"/>
        <charset val="186"/>
      </rPr>
      <t xml:space="preserve">
H/2011/R/ESH/GR MUSTAFA OX (DE)/SOUTHWEST/EST/Tiiu Valk</t>
    </r>
  </si>
  <si>
    <r>
      <t>Claudia Gasman</t>
    </r>
    <r>
      <rPr>
        <sz val="7"/>
        <rFont val="Tahoma"/>
        <family val="2"/>
        <charset val="186"/>
      </rPr>
      <t xml:space="preserve">
Pinifer ET / 2008
Rita Randviir</t>
    </r>
  </si>
  <si>
    <r>
      <t>ALMIRA VH</t>
    </r>
    <r>
      <rPr>
        <sz val="7"/>
        <rFont val="Tahoma"/>
        <family val="2"/>
        <charset val="186"/>
      </rPr>
      <t xml:space="preserve">
H/2017/M/Ar/GRAFAS-M OX(LT)/BOSAS OX (LT)/LTU/Le Parade OÜ</t>
    </r>
  </si>
  <si>
    <r>
      <t>Emili Ušakova</t>
    </r>
    <r>
      <rPr>
        <sz val="7"/>
        <rFont val="Tahoma"/>
        <family val="2"/>
        <charset val="186"/>
      </rPr>
      <t xml:space="preserve">
Märjamaa SK / 2011
Stella Kuusemets</t>
    </r>
  </si>
  <si>
    <r>
      <t>TACITIUS</t>
    </r>
    <r>
      <rPr>
        <sz val="7"/>
        <rFont val="Tahoma"/>
        <family val="2"/>
        <charset val="186"/>
      </rPr>
      <t xml:space="preserve">
SP/2016/R/ERP/PIN ROCK'S TROLLIUS/PRINTS/EST/Gerda Kaljund</t>
    </r>
  </si>
  <si>
    <r>
      <t>Grethel Karja</t>
    </r>
    <r>
      <rPr>
        <sz val="7"/>
        <rFont val="Tahoma"/>
        <family val="2"/>
        <charset val="186"/>
      </rPr>
      <t xml:space="preserve">
Pinifer ET
Rita Randviir</t>
    </r>
  </si>
  <si>
    <r>
      <t>CALPE FANNY VH</t>
    </r>
    <r>
      <rPr>
        <sz val="7"/>
        <rFont val="Tahoma"/>
        <family val="2"/>
        <charset val="186"/>
      </rPr>
      <t xml:space="preserve">
H/2015/M/ESH/CVR CASSINI/WETANO/EST/Anna Sydänmaa</t>
    </r>
  </si>
  <si>
    <r>
      <t>EMMANUELLE</t>
    </r>
    <r>
      <rPr>
        <sz val="7"/>
        <rFont val="Tahoma"/>
        <family val="2"/>
        <charset val="186"/>
      </rPr>
      <t xml:space="preserve">
SP/2013/M/E/EURO/TEMBER/EST/Eero Esnar</t>
    </r>
  </si>
  <si>
    <r>
      <t>Kristina Gladysheva</t>
    </r>
    <r>
      <rPr>
        <sz val="7"/>
        <rFont val="Tahoma"/>
        <family val="2"/>
        <charset val="186"/>
      </rPr>
      <t xml:space="preserve">
Kassari RM</t>
    </r>
  </si>
  <si>
    <r>
      <t>ZAFIRA</t>
    </r>
    <r>
      <rPr>
        <sz val="7"/>
        <rFont val="Tahoma"/>
        <family val="2"/>
        <charset val="186"/>
      </rPr>
      <t xml:space="preserve">
H/2017/M/MLP/MAKLER II/TEADMATTA/POL/OÜ Metsatoa</t>
    </r>
  </si>
  <si>
    <r>
      <t>Lija Odisharia</t>
    </r>
    <r>
      <rPr>
        <sz val="7"/>
        <rFont val="Tahoma"/>
        <family val="2"/>
        <charset val="186"/>
      </rPr>
      <t xml:space="preserve">
MTÜ EEC</t>
    </r>
  </si>
  <si>
    <r>
      <t>WATER FALL D'ALTUS</t>
    </r>
    <r>
      <rPr>
        <sz val="7"/>
        <rFont val="Tahoma"/>
        <family val="2"/>
        <charset val="186"/>
      </rPr>
      <t xml:space="preserve">
H/2017/M/Ar/VAIR DU ROC/MADJANI /FRA/Jelena Sbitneva</t>
    </r>
  </si>
  <si>
    <r>
      <t>Marii Helen Eek</t>
    </r>
    <r>
      <rPr>
        <sz val="7"/>
        <rFont val="Tahoma"/>
        <family val="2"/>
        <charset val="186"/>
      </rPr>
      <t xml:space="preserve">
Kassari RM</t>
    </r>
  </si>
  <si>
    <r>
      <t>ARMANI</t>
    </r>
    <r>
      <rPr>
        <sz val="7"/>
        <rFont val="Tahoma"/>
        <family val="2"/>
        <charset val="186"/>
      </rPr>
      <t xml:space="preserve">
H/2017/R/ESH/AURUMAS OX (LT)/SUPREME/EST/Kaasiku Talu OÜ</t>
    </r>
  </si>
  <si>
    <r>
      <t>Rosen Kaasik</t>
    </r>
    <r>
      <rPr>
        <sz val="7"/>
        <rFont val="Tahoma"/>
        <family val="2"/>
        <charset val="186"/>
      </rPr>
      <t xml:space="preserve">
Niitvälja RSK / 2011</t>
    </r>
  </si>
  <si>
    <r>
      <t>ART</t>
    </r>
    <r>
      <rPr>
        <sz val="7"/>
        <rFont val="Tahoma"/>
        <family val="2"/>
        <charset val="186"/>
      </rPr>
      <t xml:space="preserve">
H/2016/R/ESH/AURUMAS OX (LT)/SUPREME/EST/Frufrey OÜ</t>
    </r>
  </si>
  <si>
    <t>48 km</t>
  </si>
  <si>
    <t>84 KM</t>
  </si>
  <si>
    <t>48 KM</t>
  </si>
  <si>
    <t>36 KM</t>
  </si>
  <si>
    <t>84 KM TULEMUSED</t>
  </si>
  <si>
    <t>48 KM TULEMUSED</t>
  </si>
  <si>
    <t>36 KM TULEMUSED</t>
  </si>
  <si>
    <t>1923</t>
  </si>
  <si>
    <t>EE233214915</t>
  </si>
  <si>
    <t>5041</t>
  </si>
  <si>
    <t>5168</t>
  </si>
  <si>
    <t>EE056134613</t>
  </si>
  <si>
    <t>1677</t>
  </si>
  <si>
    <t>EE233211917</t>
  </si>
  <si>
    <t>55</t>
  </si>
  <si>
    <t>EE233125114</t>
  </si>
  <si>
    <t>656</t>
  </si>
  <si>
    <t>EE203207716</t>
  </si>
  <si>
    <t>3132</t>
  </si>
  <si>
    <t>EE233211412</t>
  </si>
  <si>
    <t>4359</t>
  </si>
  <si>
    <t>EE616102817</t>
  </si>
  <si>
    <t>1887</t>
  </si>
  <si>
    <t>EE233134810</t>
  </si>
  <si>
    <t>2788</t>
  </si>
  <si>
    <t>EE233204819</t>
  </si>
  <si>
    <t>1240</t>
  </si>
  <si>
    <t>EE233114513</t>
  </si>
  <si>
    <t>2508</t>
  </si>
  <si>
    <t>EE233108518</t>
  </si>
  <si>
    <t>II kv</t>
  </si>
  <si>
    <t>I kv</t>
  </si>
  <si>
    <r>
      <t>FINKA OX</t>
    </r>
    <r>
      <rPr>
        <sz val="7"/>
        <rFont val="Tahoma"/>
        <family val="2"/>
        <charset val="186"/>
      </rPr>
      <t xml:space="preserve">
SP/2015/M/Ar/PEDAGOG OX(PL)/ASLAN OX(PL)/POL/OÜ Seahorse </t>
    </r>
  </si>
  <si>
    <r>
      <t>Kalli Katariina Kalbre</t>
    </r>
    <r>
      <rPr>
        <sz val="7"/>
        <rFont val="Tahoma"/>
        <family val="2"/>
        <charset val="186"/>
      </rPr>
      <t xml:space="preserve">
Pinifer ET
Õnne Halliko, Rita Randviir</t>
    </r>
  </si>
  <si>
    <r>
      <t>CHERRY LOVE VH</t>
    </r>
    <r>
      <rPr>
        <sz val="7"/>
        <rFont val="Tahoma"/>
        <family val="2"/>
        <charset val="186"/>
      </rPr>
      <t xml:space="preserve">
H/2016/M/AHblt/HASSAN B/ALCZYK/CZE/Rita Randviir &amp; Maria Pääsuke</t>
    </r>
  </si>
  <si>
    <r>
      <t>Rita Randviir</t>
    </r>
    <r>
      <rPr>
        <sz val="7"/>
        <rFont val="Tahoma"/>
        <family val="2"/>
        <charset val="186"/>
      </rPr>
      <t xml:space="preserve">
Pinifer ET
Õnne Halliko, Kristiina Pähn</t>
    </r>
  </si>
  <si>
    <r>
      <t>CHARDASH VH</t>
    </r>
    <r>
      <rPr>
        <sz val="7"/>
        <rFont val="Tahoma"/>
        <family val="2"/>
        <charset val="186"/>
      </rPr>
      <t xml:space="preserve">
H/2013/R/ESH/CVR CONTE DE CASSINI/CORDE STAR/EST/Alex Semjonov</t>
    </r>
  </si>
  <si>
    <r>
      <t>Alice Allik</t>
    </r>
    <r>
      <rPr>
        <sz val="7"/>
        <rFont val="Tahoma"/>
        <family val="2"/>
        <charset val="186"/>
      </rPr>
      <t xml:space="preserve">
RK El Awrah ET
Maie Kukk</t>
    </r>
  </si>
  <si>
    <r>
      <t>FYNESTRA</t>
    </r>
    <r>
      <rPr>
        <sz val="7"/>
        <rFont val="Tahoma"/>
        <family val="2"/>
        <charset val="186"/>
      </rPr>
      <t xml:space="preserve">
H/2015/M/ESH/FREESTYLE/OTTO- OSBORN/EST/Alice Allik</t>
    </r>
  </si>
  <si>
    <r>
      <t>Hanna Laura Leesme</t>
    </r>
    <r>
      <rPr>
        <sz val="7"/>
        <rFont val="Tahoma"/>
        <family val="2"/>
        <charset val="186"/>
      </rPr>
      <t xml:space="preserve">
RK El Awrah ET</t>
    </r>
  </si>
  <si>
    <r>
      <t>MAHERAH</t>
    </r>
    <r>
      <rPr>
        <sz val="7"/>
        <rFont val="Tahoma"/>
        <family val="2"/>
        <charset val="186"/>
      </rPr>
      <t xml:space="preserve">
H/2017/M/ESH/MAHER OX (AT)/MEADOWBRANCH LOU/EST/Laura Nahkor</t>
    </r>
  </si>
  <si>
    <r>
      <t>Kadri Ülevärva</t>
    </r>
    <r>
      <rPr>
        <sz val="7"/>
        <rFont val="Tahoma"/>
        <family val="2"/>
        <charset val="186"/>
      </rPr>
      <t xml:space="preserve">
EER
Õnne Halliko</t>
    </r>
  </si>
  <si>
    <r>
      <t>MUFASA</t>
    </r>
    <r>
      <rPr>
        <sz val="7"/>
        <rFont val="Tahoma"/>
        <family val="2"/>
        <charset val="186"/>
      </rPr>
      <t xml:space="preserve">
H/2014/R/ESH/GR MUSTAFA OX (DE)/INFAS/EST/Kadri Ülevärva</t>
    </r>
  </si>
  <si>
    <r>
      <t>Lisete Laine</t>
    </r>
    <r>
      <rPr>
        <sz val="7"/>
        <rFont val="Tahoma"/>
        <family val="2"/>
        <charset val="186"/>
      </rPr>
      <t xml:space="preserve">
Pinifer ET
Rita Randviir</t>
    </r>
  </si>
  <si>
    <r>
      <t>EL SAHIR JR OX</t>
    </r>
    <r>
      <rPr>
        <sz val="7"/>
        <rFont val="Tahoma"/>
        <family val="2"/>
        <charset val="186"/>
      </rPr>
      <t xml:space="preserve">
H/2017/R/Ar/ONTARIO HF OX(US)/SARACEN OX(PL)/POL/Margaret Peremees</t>
    </r>
  </si>
  <si>
    <r>
      <t>Marita Ojavee</t>
    </r>
    <r>
      <rPr>
        <sz val="7"/>
        <rFont val="Tahoma"/>
        <family val="2"/>
        <charset val="186"/>
      </rPr>
      <t xml:space="preserve">
RK El Awrah ET</t>
    </r>
  </si>
  <si>
    <r>
      <t>ZORRO</t>
    </r>
    <r>
      <rPr>
        <sz val="7"/>
        <rFont val="Tahoma"/>
        <family val="2"/>
        <charset val="186"/>
      </rPr>
      <t xml:space="preserve">
SP/2010/R/Ar/SAUSIS OX (LT)/MOBIL  OX (SU)/EST/Joanna Ivask</t>
    </r>
  </si>
  <si>
    <r>
      <t>Annabel Vainula</t>
    </r>
    <r>
      <rPr>
        <sz val="7"/>
        <rFont val="Tahoma"/>
        <family val="2"/>
        <charset val="186"/>
      </rPr>
      <t xml:space="preserve">
2009
Stella Kuusemets</t>
    </r>
  </si>
  <si>
    <r>
      <t>Arina Polujanenkova</t>
    </r>
    <r>
      <rPr>
        <sz val="7"/>
        <rFont val="Tahoma"/>
        <family val="2"/>
        <charset val="186"/>
      </rPr>
      <t xml:space="preserve">
Kassari RM</t>
    </r>
  </si>
  <si>
    <r>
      <t>BLACK SPARKLINGSATIN</t>
    </r>
    <r>
      <rPr>
        <sz val="7"/>
        <rFont val="Tahoma"/>
        <family val="2"/>
        <charset val="186"/>
      </rPr>
      <t xml:space="preserve">
H/2013/R/Ap/CLASSY'SWHITESATIN/DARK SPARK PF BAR/BEL/Arina Polujanenkova</t>
    </r>
  </si>
  <si>
    <r>
      <t>Karoliina Eliise Tammaru</t>
    </r>
    <r>
      <rPr>
        <sz val="7"/>
        <rFont val="Tahoma"/>
        <family val="2"/>
        <charset val="186"/>
      </rPr>
      <t xml:space="preserve">
RSK KRT / 2005</t>
    </r>
  </si>
  <si>
    <r>
      <t>SUZY</t>
    </r>
    <r>
      <rPr>
        <sz val="7"/>
        <rFont val="Tahoma"/>
        <family val="2"/>
        <charset val="186"/>
      </rPr>
      <t xml:space="preserve">
H/2012/M/ESH/SARTORS SERIOUS CALLERS ONLY/DURAN HANOVER/EST/Mariliis Parve</t>
    </r>
  </si>
  <si>
    <r>
      <t>Mart Saamuel Lobjakas</t>
    </r>
    <r>
      <rPr>
        <sz val="7"/>
        <rFont val="Tahoma"/>
        <family val="2"/>
        <charset val="186"/>
      </rPr>
      <t xml:space="preserve">
Tartu Ratsakool / 2002</t>
    </r>
  </si>
  <si>
    <r>
      <t>SAMSARA VH</t>
    </r>
    <r>
      <rPr>
        <sz val="7"/>
        <rFont val="Tahoma"/>
        <family val="2"/>
        <charset val="186"/>
      </rPr>
      <t xml:space="preserve">
H/2019/M/ESH/SATIRIKON OX (RU)/CVR CASSINI/EST/Abduzokirkhuja Ozodkhujayev </t>
    </r>
  </si>
  <si>
    <r>
      <t>Sofia Mikhaylova</t>
    </r>
    <r>
      <rPr>
        <sz val="7"/>
        <rFont val="Tahoma"/>
        <family val="2"/>
        <charset val="186"/>
      </rPr>
      <t xml:space="preserve">
</t>
    </r>
  </si>
  <si>
    <r>
      <t>HYPERION</t>
    </r>
    <r>
      <rPr>
        <sz val="7"/>
        <rFont val="Tahoma"/>
        <family val="2"/>
        <charset val="186"/>
      </rPr>
      <t xml:space="preserve">
H/2018/R/Tori/HOIUS-HATIITOS/PIPARMÜNT/EST/Mariliis Parve</t>
    </r>
  </si>
  <si>
    <t>FTQ</t>
  </si>
  <si>
    <t>1HI</t>
  </si>
  <si>
    <t>GA</t>
  </si>
  <si>
    <t>G1</t>
  </si>
  <si>
    <t>I</t>
  </si>
  <si>
    <t>X</t>
  </si>
  <si>
    <t>II</t>
  </si>
  <si>
    <t>III</t>
  </si>
  <si>
    <t>FTC</t>
  </si>
  <si>
    <t>kukkumine</t>
  </si>
  <si>
    <t xml:space="preserve">II </t>
  </si>
  <si>
    <t xml:space="preserve">I </t>
  </si>
  <si>
    <t xml:space="preserve">  II  </t>
  </si>
  <si>
    <t>Koht / Sportlane / Hobune</t>
  </si>
  <si>
    <t>II osa: ... km</t>
  </si>
  <si>
    <t>VET</t>
  </si>
  <si>
    <t>Sõiduaeg</t>
  </si>
  <si>
    <t>Taastumisaeg</t>
  </si>
  <si>
    <t>HÜÜRU SUTS</t>
  </si>
  <si>
    <t>08.04.2023  Hüüru, Harjumaa</t>
  </si>
  <si>
    <t>TULEMUSED - Esmane KV</t>
  </si>
  <si>
    <t>Võistlusala kuupäev</t>
  </si>
  <si>
    <t>I osa: 36 km</t>
  </si>
  <si>
    <t>Kokku: 36 km</t>
  </si>
  <si>
    <t>10:00:00</t>
  </si>
  <si>
    <t>12:16:52</t>
  </si>
  <si>
    <t>12:20:41</t>
  </si>
  <si>
    <t>02:16:52</t>
  </si>
  <si>
    <t>15,78 km/h</t>
  </si>
  <si>
    <t>12:21:16</t>
  </si>
  <si>
    <t>12:25:35</t>
  </si>
  <si>
    <t>02:21:16</t>
  </si>
  <si>
    <t>15,29 km/h</t>
  </si>
  <si>
    <t>12:24:45</t>
  </si>
  <si>
    <t>12:27:51</t>
  </si>
  <si>
    <t>02:24:45</t>
  </si>
  <si>
    <t>14,92 km/h</t>
  </si>
  <si>
    <t>13:12:08</t>
  </si>
  <si>
    <t>13:24:42</t>
  </si>
  <si>
    <t>03:12:08</t>
  </si>
  <si>
    <t>11,24 km/h</t>
  </si>
  <si>
    <t xml:space="preserve">Sofia Mikhaylova
</t>
  </si>
  <si>
    <t>1. HI / GA</t>
  </si>
  <si>
    <t>0 km/h</t>
  </si>
  <si>
    <t>TULEMUSED - Kiirus ja I kvalifikatsioon</t>
  </si>
  <si>
    <t>I osa: 24 km</t>
  </si>
  <si>
    <t>II osa: 24 km</t>
  </si>
  <si>
    <t>Kokku: 48 km</t>
  </si>
  <si>
    <t>09:30:00</t>
  </si>
  <si>
    <t>11:47:10</t>
  </si>
  <si>
    <t>11:04:53</t>
  </si>
  <si>
    <t>13:32:31</t>
  </si>
  <si>
    <t>11:07:10</t>
  </si>
  <si>
    <t>13:35:22</t>
  </si>
  <si>
    <t>01:37:10</t>
  </si>
  <si>
    <t>01:45:21</t>
  </si>
  <si>
    <t>03:22:31</t>
  </si>
  <si>
    <t>14,82 km/h</t>
  </si>
  <si>
    <t>13,67 km/h</t>
  </si>
  <si>
    <t>14,22 km/h</t>
  </si>
  <si>
    <t>15,18 km/h</t>
  </si>
  <si>
    <t>14,38 km/h</t>
  </si>
  <si>
    <t>11:50:08</t>
  </si>
  <si>
    <t>11:07:16</t>
  </si>
  <si>
    <t>13:33:26</t>
  </si>
  <si>
    <t>11:10:08</t>
  </si>
  <si>
    <t>13:37:13</t>
  </si>
  <si>
    <t>01:40:08</t>
  </si>
  <si>
    <t>01:43:18</t>
  </si>
  <si>
    <t>03:23:26</t>
  </si>
  <si>
    <t>13,94 km/h</t>
  </si>
  <si>
    <t>14,16 km/h</t>
  </si>
  <si>
    <t>14,80 km/h</t>
  </si>
  <si>
    <t>14,36 km/h</t>
  </si>
  <si>
    <t>11:58:32</t>
  </si>
  <si>
    <t>11:07:19</t>
  </si>
  <si>
    <t>13:33:53</t>
  </si>
  <si>
    <t>11:18:32</t>
  </si>
  <si>
    <t>13:39:23</t>
  </si>
  <si>
    <t>01:48:32</t>
  </si>
  <si>
    <t>01:35:21</t>
  </si>
  <si>
    <t>03:23:53</t>
  </si>
  <si>
    <t>13,27 km/h</t>
  </si>
  <si>
    <t>15,10 km/h</t>
  </si>
  <si>
    <t>14,13 km/h</t>
  </si>
  <si>
    <t>14,95 km/h</t>
  </si>
  <si>
    <t>11:55:40</t>
  </si>
  <si>
    <t>11:07:39</t>
  </si>
  <si>
    <t>13:34:15</t>
  </si>
  <si>
    <t>11:15:40</t>
  </si>
  <si>
    <t>13:39:20</t>
  </si>
  <si>
    <t>01:45:40</t>
  </si>
  <si>
    <t>01:38:35</t>
  </si>
  <si>
    <t>03:24:15</t>
  </si>
  <si>
    <t>13,63 km/h</t>
  </si>
  <si>
    <t>14,61 km/h</t>
  </si>
  <si>
    <t>14,10 km/h</t>
  </si>
  <si>
    <t>14,75 km/h</t>
  </si>
  <si>
    <t>14,68 km/h</t>
  </si>
  <si>
    <t>10:57:48</t>
  </si>
  <si>
    <t>11:17:13</t>
  </si>
  <si>
    <t>01:47:13</t>
  </si>
  <si>
    <t>13,43 km/h</t>
  </si>
  <si>
    <t>16,40 km/h</t>
  </si>
  <si>
    <t>10:55:26</t>
  </si>
  <si>
    <t>10:59:54</t>
  </si>
  <si>
    <t>01:29:54</t>
  </si>
  <si>
    <t>16,02 km/h</t>
  </si>
  <si>
    <t>16,86 km/h</t>
  </si>
  <si>
    <t>10:55:30</t>
  </si>
  <si>
    <t>11:04:22</t>
  </si>
  <si>
    <t>01:34:22</t>
  </si>
  <si>
    <t>15,26 km/h</t>
  </si>
  <si>
    <t>16,84 km/h</t>
  </si>
  <si>
    <t>10:55:33</t>
  </si>
  <si>
    <t>11:19:50</t>
  </si>
  <si>
    <t>01:49:50</t>
  </si>
  <si>
    <t>13,11 km/h</t>
  </si>
  <si>
    <t>16,83 km/h</t>
  </si>
  <si>
    <t>10:55:28</t>
  </si>
  <si>
    <t>11:04:54</t>
  </si>
  <si>
    <t>01:34:54</t>
  </si>
  <si>
    <t>15,17 km/h</t>
  </si>
  <si>
    <t>16,85 km/h</t>
  </si>
  <si>
    <t>10:56:10</t>
  </si>
  <si>
    <t>11:01:22</t>
  </si>
  <si>
    <t>01:31:22</t>
  </si>
  <si>
    <t>15,76 km/h</t>
  </si>
  <si>
    <t>16,71 km/h</t>
  </si>
  <si>
    <t>10:54:07</t>
  </si>
  <si>
    <t>11:03:45</t>
  </si>
  <si>
    <t>01:33:45</t>
  </si>
  <si>
    <t>15,36 km/h</t>
  </si>
  <si>
    <t>17,12 km/h</t>
  </si>
  <si>
    <t>10:54:35</t>
  </si>
  <si>
    <t>11:01:20</t>
  </si>
  <si>
    <t>01:31:20</t>
  </si>
  <si>
    <t>15,77 km/h</t>
  </si>
  <si>
    <t>17,02 km/h</t>
  </si>
  <si>
    <t>10:57:52</t>
  </si>
  <si>
    <t>11:12:25</t>
  </si>
  <si>
    <t>01:42:25</t>
  </si>
  <si>
    <t>14,06 km/h</t>
  </si>
  <si>
    <t>16,39 km/h</t>
  </si>
  <si>
    <t>10:54:10</t>
  </si>
  <si>
    <t>11:01:07</t>
  </si>
  <si>
    <t>01:31:07</t>
  </si>
  <si>
    <t>15,80 km/h</t>
  </si>
  <si>
    <t>17,11 km/h</t>
  </si>
  <si>
    <t>10:55:11</t>
  </si>
  <si>
    <t>11:01:40</t>
  </si>
  <si>
    <t>01:31:40</t>
  </si>
  <si>
    <t>15,71 km/h</t>
  </si>
  <si>
    <t>16,90 km/h</t>
  </si>
  <si>
    <t>10:48:15</t>
  </si>
  <si>
    <t>V1 / FTC</t>
  </si>
  <si>
    <t>V1 / SP</t>
  </si>
  <si>
    <t>TULEMUSED - Kiirus ja II kvalifikatsioon</t>
  </si>
  <si>
    <t>III osa: 24 km</t>
  </si>
  <si>
    <t>Kokku: 84 km</t>
  </si>
  <si>
    <t>09:00:00</t>
  </si>
  <si>
    <t>11:59:07</t>
  </si>
  <si>
    <t>14:15:08</t>
  </si>
  <si>
    <t>11:16:22</t>
  </si>
  <si>
    <t>13:32:34</t>
  </si>
  <si>
    <t>15:46:03</t>
  </si>
  <si>
    <t>11:19:07</t>
  </si>
  <si>
    <t>13:35:08</t>
  </si>
  <si>
    <t>15:48:42</t>
  </si>
  <si>
    <t>02:19:07</t>
  </si>
  <si>
    <t>01:36:01</t>
  </si>
  <si>
    <t>01:30:55</t>
  </si>
  <si>
    <t>05:26:03</t>
  </si>
  <si>
    <t>15,53 km/h</t>
  </si>
  <si>
    <t>15,00 km/h</t>
  </si>
  <si>
    <t>15,84 km/h</t>
  </si>
  <si>
    <t>15,46 km/h</t>
  </si>
  <si>
    <t>15,41 km/h</t>
  </si>
  <si>
    <t>11:58:04</t>
  </si>
  <si>
    <t>14:16:17</t>
  </si>
  <si>
    <t>11:15:31</t>
  </si>
  <si>
    <t>13:31:25</t>
  </si>
  <si>
    <t>15:46:51</t>
  </si>
  <si>
    <t>11:18:04</t>
  </si>
  <si>
    <t>13:36:17</t>
  </si>
  <si>
    <t>15:54:26</t>
  </si>
  <si>
    <t>02:18:04</t>
  </si>
  <si>
    <t>01:38:13</t>
  </si>
  <si>
    <t>01:30:34</t>
  </si>
  <si>
    <t>05:26:51</t>
  </si>
  <si>
    <t>15,64 km/h</t>
  </si>
  <si>
    <t>14,66 km/h</t>
  </si>
  <si>
    <t>15,90 km/h</t>
  </si>
  <si>
    <t>15,42 km/h</t>
  </si>
  <si>
    <t>15,94 km/h</t>
  </si>
  <si>
    <t>15,43 km/h</t>
  </si>
  <si>
    <t>11:58:02</t>
  </si>
  <si>
    <t>14:16:19</t>
  </si>
  <si>
    <t>11:15:30</t>
  </si>
  <si>
    <t>13:31:23</t>
  </si>
  <si>
    <t>15:46:52</t>
  </si>
  <si>
    <t>11:18:02</t>
  </si>
  <si>
    <t>13:36:19</t>
  </si>
  <si>
    <t>15:51:43</t>
  </si>
  <si>
    <t>02:18:02</t>
  </si>
  <si>
    <t>01:38:17</t>
  </si>
  <si>
    <t>01:30:33</t>
  </si>
  <si>
    <t>05:26:52</t>
  </si>
  <si>
    <t>15,65 km/h</t>
  </si>
  <si>
    <t>14,65 km/h</t>
  </si>
  <si>
    <r>
      <t xml:space="preserve">Agnes Annimäe
</t>
    </r>
    <r>
      <rPr>
        <sz val="8"/>
        <color indexed="8"/>
        <rFont val="Arial"/>
        <family val="2"/>
      </rPr>
      <t>Estreka / 2005
Mare Kalme, Mare Kalme</t>
    </r>
  </si>
  <si>
    <r>
      <t xml:space="preserve">FINKA OX
</t>
    </r>
    <r>
      <rPr>
        <sz val="8"/>
        <color indexed="8"/>
        <rFont val="Arial"/>
        <family val="2"/>
      </rPr>
      <t xml:space="preserve">SP/2015/M/Ar/PEDAGOG OX(PL)/ASLAN OX(PL)/POL/
OÜ Seahorse </t>
    </r>
  </si>
  <si>
    <r>
      <t xml:space="preserve">Rita Randviir
</t>
    </r>
    <r>
      <rPr>
        <sz val="8"/>
        <color indexed="8"/>
        <rFont val="Arial"/>
        <family val="2"/>
      </rPr>
      <t>Pinifer ET
Õnne Halliko, Kristiina Pähn</t>
    </r>
  </si>
  <si>
    <r>
      <t xml:space="preserve">CHARDASH VH
</t>
    </r>
    <r>
      <rPr>
        <sz val="8"/>
        <color indexed="8"/>
        <rFont val="Arial"/>
        <family val="2"/>
      </rPr>
      <t>H/2013/R/ESH/CVR CONTE DE CASSINI/CORDE STAR/EST/
Alex Semjonov</t>
    </r>
  </si>
  <si>
    <r>
      <t xml:space="preserve">Kalli Katariina Kalbre
</t>
    </r>
    <r>
      <rPr>
        <sz val="8"/>
        <color indexed="8"/>
        <rFont val="Arial"/>
        <family val="2"/>
      </rPr>
      <t>Pinifer ET
Õnne Halliko, Rita Randviir</t>
    </r>
  </si>
  <si>
    <r>
      <t xml:space="preserve">CHERRY LOVE VH
</t>
    </r>
    <r>
      <rPr>
        <sz val="8"/>
        <color indexed="8"/>
        <rFont val="Arial"/>
        <family val="2"/>
      </rPr>
      <t>H/2016/M/AHblt/HASSAN B/ALCZYK/CZE/
Rita Randviir &amp; Maria Pääsuke</t>
    </r>
  </si>
  <si>
    <r>
      <t xml:space="preserve">HYPERION
</t>
    </r>
    <r>
      <rPr>
        <sz val="8"/>
        <color indexed="8"/>
        <rFont val="Arial"/>
        <family val="2"/>
      </rPr>
      <t>H/2018/R/Tori/HOIUS-HATIITOS/PIPARMÜNT/EST/Mariliis Parve</t>
    </r>
  </si>
  <si>
    <r>
      <t xml:space="preserve">Arina Polujanenkova
</t>
    </r>
    <r>
      <rPr>
        <sz val="8"/>
        <color indexed="8"/>
        <rFont val="Arial"/>
        <family val="2"/>
      </rPr>
      <t>Kassari RM</t>
    </r>
  </si>
  <si>
    <r>
      <t xml:space="preserve">Mart Saamuel Lobjakas
</t>
    </r>
    <r>
      <rPr>
        <sz val="8"/>
        <color indexed="8"/>
        <rFont val="Arial"/>
        <family val="2"/>
      </rPr>
      <t>Tartu Ratsakool / 2002</t>
    </r>
  </si>
  <si>
    <r>
      <t xml:space="preserve">SAMSARA VH
</t>
    </r>
    <r>
      <rPr>
        <sz val="8"/>
        <color indexed="8"/>
        <rFont val="Arial"/>
        <family val="2"/>
      </rPr>
      <t xml:space="preserve">H/2019/M/ESH/SATIRIKON OX (RU)/CVR CASSINI/EST/
Abduzokirkhuja Ozodkhujayev </t>
    </r>
  </si>
  <si>
    <r>
      <t xml:space="preserve">BLACK SPARKLINGSATIN
</t>
    </r>
    <r>
      <rPr>
        <sz val="8"/>
        <color indexed="8"/>
        <rFont val="Arial"/>
        <family val="2"/>
      </rPr>
      <t>H/2013/R/Ap/CLASSY'SWHITESATIN/DARK SPARK PF BAR/BEL/
Arina Polujanenkova</t>
    </r>
  </si>
  <si>
    <r>
      <t xml:space="preserve">Annabel Vainula
</t>
    </r>
    <r>
      <rPr>
        <sz val="8"/>
        <color indexed="8"/>
        <rFont val="Arial"/>
        <family val="2"/>
      </rPr>
      <t>2009
Stella Kuusemets</t>
    </r>
  </si>
  <si>
    <r>
      <t xml:space="preserve">EMMANUELLE
</t>
    </r>
    <r>
      <rPr>
        <sz val="8"/>
        <color indexed="8"/>
        <rFont val="Arial"/>
        <family val="2"/>
      </rPr>
      <t>SP/2013/M/E/EURO/TEMBER/EST/Eero Esnar</t>
    </r>
  </si>
  <si>
    <r>
      <t xml:space="preserve">SUZY
</t>
    </r>
    <r>
      <rPr>
        <sz val="8"/>
        <color indexed="8"/>
        <rFont val="Arial"/>
        <family val="2"/>
      </rPr>
      <t>H/2012/M/ESH/SARTORS SERIOUS CALLERS ONLY/DURAN HANOVER/EST/
Mariliis Parve</t>
    </r>
  </si>
  <si>
    <r>
      <t xml:space="preserve">Karoliina Eliise Tammaru
</t>
    </r>
    <r>
      <rPr>
        <sz val="8"/>
        <color indexed="8"/>
        <rFont val="Arial"/>
        <family val="2"/>
      </rPr>
      <t>RSK KRT / 2005</t>
    </r>
  </si>
  <si>
    <r>
      <t xml:space="preserve">Alice Allik
</t>
    </r>
    <r>
      <rPr>
        <sz val="8"/>
        <color indexed="8"/>
        <rFont val="Arial"/>
        <family val="2"/>
      </rPr>
      <t>RK El Awrah ET
Maie Kukk</t>
    </r>
  </si>
  <si>
    <r>
      <t xml:space="preserve">FYNESTRA
</t>
    </r>
    <r>
      <rPr>
        <sz val="8"/>
        <color indexed="8"/>
        <rFont val="Arial"/>
        <family val="2"/>
      </rPr>
      <t>H/2015/M/ESH/FREESTYLE/OTTO- OSBORN/EST/Alice Allik</t>
    </r>
  </si>
  <si>
    <r>
      <t xml:space="preserve">Kadri Ülevärva
</t>
    </r>
    <r>
      <rPr>
        <sz val="8"/>
        <color indexed="8"/>
        <rFont val="Arial"/>
        <family val="2"/>
      </rPr>
      <t>EER
Õnne Halliko</t>
    </r>
  </si>
  <si>
    <r>
      <t xml:space="preserve">MUFASA
</t>
    </r>
    <r>
      <rPr>
        <sz val="8"/>
        <color indexed="8"/>
        <rFont val="Arial"/>
        <family val="2"/>
      </rPr>
      <t>H/2014/R/ESH/GR MUSTAFA OX (DE)/INFAS/EST/Kadri Ülevärva</t>
    </r>
  </si>
  <si>
    <r>
      <t xml:space="preserve">Marita Ojavee
</t>
    </r>
    <r>
      <rPr>
        <sz val="8"/>
        <color indexed="8"/>
        <rFont val="Arial"/>
        <family val="2"/>
      </rPr>
      <t>RK El Awrah ET</t>
    </r>
  </si>
  <si>
    <r>
      <t xml:space="preserve">ZORRO
</t>
    </r>
    <r>
      <rPr>
        <sz val="8"/>
        <color indexed="8"/>
        <rFont val="Arial"/>
        <family val="2"/>
      </rPr>
      <t>SP/2010/R/Ar/SAUSIS OX (LT)/MOBIL  OX (SU)/EST/Joanna Ivask</t>
    </r>
  </si>
  <si>
    <r>
      <t xml:space="preserve">Kristina Gladysheva
</t>
    </r>
    <r>
      <rPr>
        <sz val="8"/>
        <color indexed="8"/>
        <rFont val="Arial"/>
        <family val="2"/>
      </rPr>
      <t>Kassari RM</t>
    </r>
  </si>
  <si>
    <r>
      <t xml:space="preserve">ZAFIRA
</t>
    </r>
    <r>
      <rPr>
        <sz val="8"/>
        <color indexed="8"/>
        <rFont val="Arial"/>
        <family val="2"/>
      </rPr>
      <t>H/2017/M/MLP/MAKLER II/TEADMATTA/POL/OÜ Metsatoa</t>
    </r>
  </si>
  <si>
    <r>
      <t xml:space="preserve">Rosen Kaasik
</t>
    </r>
    <r>
      <rPr>
        <sz val="8"/>
        <color indexed="8"/>
        <rFont val="Arial"/>
        <family val="2"/>
      </rPr>
      <t>Niitvälja RSK / 2011</t>
    </r>
  </si>
  <si>
    <r>
      <t xml:space="preserve">ART
</t>
    </r>
    <r>
      <rPr>
        <sz val="8"/>
        <color indexed="8"/>
        <rFont val="Arial"/>
        <family val="2"/>
      </rPr>
      <t>H/2016/R/ESH/AURUMAS OX (LT)/SUPREME/EST/Frufrey OÜ</t>
    </r>
  </si>
  <si>
    <r>
      <t xml:space="preserve">Albert Karmov
</t>
    </r>
    <r>
      <rPr>
        <sz val="8"/>
        <color indexed="8"/>
        <rFont val="Arial"/>
        <family val="2"/>
      </rPr>
      <t>MTÜ EEC</t>
    </r>
  </si>
  <si>
    <r>
      <t xml:space="preserve">EROS PERSIK AL CALI
</t>
    </r>
    <r>
      <rPr>
        <sz val="8"/>
        <color indexed="8"/>
        <rFont val="Arial"/>
        <family val="2"/>
      </rPr>
      <t>H/2014/T/Ar/PERSICKO OX(FR)/MALIK IBN GALAL OX(FR)/FRA/Jelena Sbitneva</t>
    </r>
  </si>
  <si>
    <r>
      <t xml:space="preserve">Allan Vaga
</t>
    </r>
    <r>
      <rPr>
        <sz val="8"/>
        <color indexed="8"/>
        <rFont val="Arial"/>
        <family val="2"/>
      </rPr>
      <t>Saaremaa RSK</t>
    </r>
  </si>
  <si>
    <r>
      <t xml:space="preserve">MISTER X
</t>
    </r>
    <r>
      <rPr>
        <sz val="8"/>
        <color indexed="8"/>
        <rFont val="Arial"/>
        <family val="2"/>
      </rPr>
      <t>H/2011/R/ESH/GR MUSTAFA OX (DE)/SOUTHWEST/EST/Tiiu Valk</t>
    </r>
  </si>
  <si>
    <r>
      <t xml:space="preserve">Claudia Gasman
</t>
    </r>
    <r>
      <rPr>
        <sz val="8"/>
        <color indexed="8"/>
        <rFont val="Arial"/>
        <family val="2"/>
      </rPr>
      <t>Pinifer ET / 2008
Rita Randviir</t>
    </r>
  </si>
  <si>
    <r>
      <t xml:space="preserve">ALMIRA VH
</t>
    </r>
    <r>
      <rPr>
        <sz val="8"/>
        <color indexed="8"/>
        <rFont val="Arial"/>
        <family val="2"/>
      </rPr>
      <t>H/2017/M/Ar/GRAFAS-M OX(LT)/BOSAS OX (LT)/LTU/Le Parade OÜ</t>
    </r>
  </si>
  <si>
    <r>
      <t xml:space="preserve">Emili Ušakova
</t>
    </r>
    <r>
      <rPr>
        <sz val="8"/>
        <color indexed="8"/>
        <rFont val="Arial"/>
        <family val="2"/>
      </rPr>
      <t>Märjamaa SK / 2011
Stella Kuusemets</t>
    </r>
  </si>
  <si>
    <r>
      <t xml:space="preserve">TACITIUS
</t>
    </r>
    <r>
      <rPr>
        <sz val="8"/>
        <color indexed="8"/>
        <rFont val="Arial"/>
        <family val="2"/>
      </rPr>
      <t>SP/2016/R/ERP/PIN ROCK'S TROLLIUS/PRINTS/EST/Gerda Kaljund</t>
    </r>
  </si>
  <si>
    <r>
      <t xml:space="preserve">Grethel Karja
</t>
    </r>
    <r>
      <rPr>
        <sz val="8"/>
        <color indexed="8"/>
        <rFont val="Arial"/>
        <family val="2"/>
      </rPr>
      <t>Pinifer ET
Rita Randviir</t>
    </r>
  </si>
  <si>
    <r>
      <t xml:space="preserve">CALPE FANNY VH
</t>
    </r>
    <r>
      <rPr>
        <sz val="8"/>
        <color indexed="8"/>
        <rFont val="Arial"/>
        <family val="2"/>
      </rPr>
      <t>H/2015/M/ESH/CVR CASSINI/WETANO/EST/Anna Sydänmaa</t>
    </r>
  </si>
  <si>
    <r>
      <t xml:space="preserve">Hanna Laura Leesme
</t>
    </r>
    <r>
      <rPr>
        <sz val="8"/>
        <color indexed="8"/>
        <rFont val="Arial"/>
        <family val="2"/>
      </rPr>
      <t>RK El Awrah ET</t>
    </r>
  </si>
  <si>
    <r>
      <t xml:space="preserve">MAHERAH
</t>
    </r>
    <r>
      <rPr>
        <sz val="8"/>
        <color indexed="8"/>
        <rFont val="Arial"/>
        <family val="2"/>
      </rPr>
      <t>H/2017/M/ESH/MAHER OX (AT)/MEADOWBRANCH LOU/EST/Laura Nahkor</t>
    </r>
  </si>
  <si>
    <r>
      <t xml:space="preserve">Ingrid Randviir
</t>
    </r>
    <r>
      <rPr>
        <sz val="8"/>
        <color indexed="8"/>
        <rFont val="Arial"/>
        <family val="2"/>
      </rPr>
      <t>Pinifer ET / 2012
Rita Randviir</t>
    </r>
  </si>
  <si>
    <r>
      <t xml:space="preserve">ALAUŠAS OX
</t>
    </r>
    <r>
      <rPr>
        <sz val="8"/>
        <color indexed="8"/>
        <rFont val="Arial"/>
        <family val="2"/>
      </rPr>
      <t>SP/2012/R/Ar/SAPNAS/BOSAS/LTU/Maria Pääsuke</t>
    </r>
  </si>
  <si>
    <r>
      <t xml:space="preserve">Karoli Kanarbik
</t>
    </r>
    <r>
      <rPr>
        <sz val="8"/>
        <color indexed="8"/>
        <rFont val="Arial"/>
        <family val="2"/>
      </rPr>
      <t>Märjamaa SK / 2010
Stella Kuusemets</t>
    </r>
  </si>
  <si>
    <r>
      <t xml:space="preserve">ENRITTA
</t>
    </r>
    <r>
      <rPr>
        <sz val="8"/>
        <color indexed="8"/>
        <rFont val="Arial"/>
        <family val="2"/>
      </rPr>
      <t>H/2014/M/ESH/ENRICO/AGROVORM\'S AMERIGO/EST/Karoli Kanarbik</t>
    </r>
  </si>
  <si>
    <r>
      <t xml:space="preserve">Lija Odisharia
</t>
    </r>
    <r>
      <rPr>
        <sz val="8"/>
        <color indexed="8"/>
        <rFont val="Arial"/>
        <family val="2"/>
      </rPr>
      <t>MTÜ EEC</t>
    </r>
  </si>
  <si>
    <r>
      <t xml:space="preserve">WATER FALL D'ALTUS
</t>
    </r>
    <r>
      <rPr>
        <sz val="8"/>
        <color indexed="8"/>
        <rFont val="Arial"/>
        <family val="2"/>
      </rPr>
      <t>H/2017/M/Ar/VAIR DU ROC/MADJANI /FRA/Jelena Sbitneva</t>
    </r>
  </si>
  <si>
    <r>
      <t xml:space="preserve">Lisete Laine
</t>
    </r>
    <r>
      <rPr>
        <sz val="8"/>
        <color indexed="8"/>
        <rFont val="Arial"/>
        <family val="2"/>
      </rPr>
      <t>Pinifer ET
Rita Randviir</t>
    </r>
  </si>
  <si>
    <r>
      <t xml:space="preserve">EL SAHIR JR OX
</t>
    </r>
    <r>
      <rPr>
        <sz val="8"/>
        <color indexed="8"/>
        <rFont val="Arial"/>
        <family val="2"/>
      </rPr>
      <t>H/2017/R/Ar/ONTARIO HF OX(US)/SARACEN OX(PL)/POL/Margaret Peremees</t>
    </r>
  </si>
  <si>
    <r>
      <t xml:space="preserve">Stella Kuusemets
</t>
    </r>
    <r>
      <rPr>
        <sz val="8"/>
        <color indexed="8"/>
        <rFont val="Arial"/>
        <family val="2"/>
      </rPr>
      <t>Märjamaa SK</t>
    </r>
  </si>
  <si>
    <r>
      <t xml:space="preserve">NAMASTE
</t>
    </r>
    <r>
      <rPr>
        <sz val="8"/>
        <color indexed="8"/>
        <rFont val="Arial"/>
        <family val="2"/>
      </rPr>
      <t>H/2013/M/non/NELSON (NEVSKII) OX/OTSHAKOV/EST/Stella Kuusemets</t>
    </r>
  </si>
  <si>
    <r>
      <t xml:space="preserve">Regina Loit
</t>
    </r>
    <r>
      <rPr>
        <sz val="8"/>
        <color indexed="8"/>
        <rFont val="Arial"/>
        <family val="2"/>
      </rPr>
      <t>EER
Õnne Halliko</t>
    </r>
  </si>
  <si>
    <r>
      <t xml:space="preserve">MIKU MY LOVE
</t>
    </r>
    <r>
      <rPr>
        <sz val="8"/>
        <color indexed="8"/>
        <rFont val="Arial"/>
        <family val="2"/>
      </rPr>
      <t>H/2016/R/non/FIRE OX (FI)/SHAH EL TEMAREEF OX (FI)/FIN/Õnne Halliko</t>
    </r>
  </si>
  <si>
    <r>
      <t xml:space="preserve">Marii Helen Eek
</t>
    </r>
    <r>
      <rPr>
        <sz val="8"/>
        <color indexed="8"/>
        <rFont val="Arial"/>
        <family val="2"/>
      </rPr>
      <t>Kassari RM</t>
    </r>
  </si>
  <si>
    <r>
      <t xml:space="preserve">ARMANI
</t>
    </r>
    <r>
      <rPr>
        <sz val="8"/>
        <color indexed="8"/>
        <rFont val="Arial"/>
        <family val="2"/>
      </rPr>
      <t>H/2017/R/ESH/AURUMAS OX (LT)/SUPREME/EST/Kaasiku Talu OÜ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</si>
</sst>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11"/>
      <color indexed="8"/>
      <name val="Tahoma"/>
      <family val="2"/>
    </font>
    <font>
      <b/>
      <sz val="14"/>
      <name val="Arial"/>
      <family val="2"/>
      <charset val="186"/>
    </font>
    <font>
      <sz val="8"/>
      <name val="Tahoma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8"/>
      <name val="Tahoma"/>
      <family val="2"/>
      <charset val="186"/>
    </font>
    <font>
      <b/>
      <sz val="12"/>
      <name val="Arial"/>
      <family val="2"/>
      <charset val="186"/>
    </font>
    <font>
      <b/>
      <sz val="7"/>
      <name val="Tahoma"/>
      <family val="2"/>
      <charset val="186"/>
    </font>
    <font>
      <b/>
      <sz val="11"/>
      <color indexed="81"/>
      <name val="Tahoma"/>
      <family val="2"/>
    </font>
    <font>
      <b/>
      <sz val="9"/>
      <color indexed="81"/>
      <name val="Tahoma"/>
      <family val="2"/>
      <charset val="186"/>
    </font>
    <font>
      <b/>
      <sz val="9"/>
      <color indexed="81"/>
      <name val="Segoe UI"/>
      <family val="2"/>
      <charset val="186"/>
    </font>
    <font>
      <b/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7"/>
      <name val="Tahoma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sz val="11"/>
      <name val="Tahoma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9"/>
      <name val="Arial"/>
      <family val="2"/>
      <charset val="186"/>
    </font>
    <font>
      <b/>
      <sz val="1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Times New Roman"/>
      <family val="1"/>
      <charset val="186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i/>
      <sz val="8"/>
      <color indexed="8"/>
      <name val="Arial"/>
      <family val="2"/>
      <charset val="186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10" applyNumberFormat="0" applyProtection="0">
      <alignment horizontal="left" vertical="center" wrapText="1"/>
    </xf>
    <xf numFmtId="0" fontId="19" fillId="0" borderId="11" applyNumberFormat="0" applyProtection="0">
      <alignment horizontal="right" vertical="center" wrapText="1"/>
    </xf>
    <xf numFmtId="0" fontId="18" fillId="0" borderId="10" applyNumberFormat="0" applyProtection="0">
      <alignment horizontal="center" vertical="center" wrapText="1"/>
    </xf>
    <xf numFmtId="0" fontId="19" fillId="0" borderId="10" applyNumberFormat="0" applyProtection="0">
      <alignment horizontal="right" vertical="center" wrapText="1"/>
    </xf>
    <xf numFmtId="0" fontId="19" fillId="0" borderId="10" applyNumberFormat="0" applyProtection="0">
      <alignment horizontal="center" vertical="center" wrapText="1"/>
    </xf>
    <xf numFmtId="0" fontId="20" fillId="0" borderId="10" applyNumberFormat="0" applyProtection="0">
      <alignment horizontal="center" vertical="center" wrapText="1"/>
    </xf>
    <xf numFmtId="0" fontId="21" fillId="33" borderId="10" applyNumberFormat="0" applyProtection="0">
      <alignment horizontal="center" vertical="center" wrapText="1"/>
    </xf>
    <xf numFmtId="0" fontId="21" fillId="33" borderId="11" applyNumberFormat="0" applyProtection="0">
      <alignment horizontal="center" vertical="center" wrapText="1"/>
    </xf>
    <xf numFmtId="0" fontId="21" fillId="33" borderId="10" applyNumberFormat="0" applyProtection="0">
      <alignment horizontal="center" textRotation="90"/>
    </xf>
    <xf numFmtId="0" fontId="24" fillId="0" borderId="0"/>
    <xf numFmtId="0" fontId="24" fillId="0" borderId="0"/>
    <xf numFmtId="0" fontId="18" fillId="0" borderId="24" applyNumberFormat="0" applyProtection="0">
      <alignment horizontal="left" vertical="center" wrapText="1"/>
    </xf>
    <xf numFmtId="0" fontId="19" fillId="0" borderId="24" applyNumberFormat="0" applyProtection="0">
      <alignment horizontal="center" vertical="center" wrapText="1"/>
    </xf>
    <xf numFmtId="0" fontId="24" fillId="0" borderId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4" applyNumberFormat="0" applyAlignment="0" applyProtection="0"/>
    <xf numFmtId="0" fontId="46" fillId="6" borderId="5" applyNumberFormat="0" applyAlignment="0" applyProtection="0"/>
    <xf numFmtId="0" fontId="47" fillId="6" borderId="4" applyNumberFormat="0" applyAlignment="0" applyProtection="0"/>
    <xf numFmtId="0" fontId="48" fillId="0" borderId="6" applyNumberFormat="0" applyFill="0" applyAlignment="0" applyProtection="0"/>
    <xf numFmtId="0" fontId="49" fillId="7" borderId="7" applyNumberFormat="0" applyAlignment="0" applyProtection="0"/>
    <xf numFmtId="0" fontId="50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3" fillId="32" borderId="0" applyNumberFormat="0" applyBorder="0" applyAlignment="0" applyProtection="0"/>
    <xf numFmtId="0" fontId="18" fillId="0" borderId="27" applyNumberFormat="0" applyProtection="0">
      <alignment horizontal="left" vertical="center" wrapText="1"/>
    </xf>
    <xf numFmtId="0" fontId="19" fillId="0" borderId="26" applyNumberFormat="0" applyProtection="0">
      <alignment horizontal="right" vertical="center" wrapText="1"/>
    </xf>
    <xf numFmtId="0" fontId="18" fillId="0" borderId="27" applyNumberFormat="0" applyProtection="0">
      <alignment horizontal="center" vertical="center" wrapText="1"/>
    </xf>
    <xf numFmtId="0" fontId="19" fillId="0" borderId="27" applyNumberFormat="0" applyProtection="0">
      <alignment horizontal="right" vertical="center" wrapText="1"/>
    </xf>
    <xf numFmtId="0" fontId="19" fillId="0" borderId="27" applyNumberFormat="0" applyProtection="0">
      <alignment horizontal="center" vertical="center" wrapText="1"/>
    </xf>
    <xf numFmtId="0" fontId="20" fillId="0" borderId="27" applyNumberFormat="0" applyProtection="0">
      <alignment horizontal="center" vertical="center" wrapText="1"/>
    </xf>
    <xf numFmtId="0" fontId="21" fillId="33" borderId="27" applyNumberFormat="0" applyProtection="0">
      <alignment horizontal="center" vertical="center" wrapText="1"/>
    </xf>
    <xf numFmtId="0" fontId="21" fillId="33" borderId="26" applyNumberFormat="0" applyProtection="0">
      <alignment horizontal="center" vertical="center" wrapText="1"/>
    </xf>
    <xf numFmtId="0" fontId="21" fillId="33" borderId="27" applyNumberFormat="0" applyProtection="0">
      <alignment horizontal="center" textRotation="90"/>
    </xf>
    <xf numFmtId="0" fontId="67" fillId="0" borderId="0" applyNumberFormat="0" applyFill="0" applyBorder="0" applyProtection="0">
      <alignment vertical="top" wrapText="1"/>
    </xf>
  </cellStyleXfs>
  <cellXfs count="204">
    <xf numFmtId="0" fontId="0" fillId="0" borderId="0" xfId="0"/>
    <xf numFmtId="0" fontId="25" fillId="0" borderId="0" xfId="51" applyFont="1" applyAlignment="1">
      <alignment horizontal="left"/>
    </xf>
    <xf numFmtId="0" fontId="28" fillId="0" borderId="0" xfId="51" applyFont="1" applyAlignment="1">
      <alignment horizontal="center"/>
    </xf>
    <xf numFmtId="0" fontId="26" fillId="0" borderId="0" xfId="51" applyFont="1" applyAlignment="1">
      <alignment horizontal="left" vertical="center"/>
    </xf>
    <xf numFmtId="0" fontId="27" fillId="0" borderId="0" xfId="51" applyFont="1" applyAlignment="1">
      <alignment horizontal="left" vertical="center"/>
    </xf>
    <xf numFmtId="0" fontId="28" fillId="0" borderId="0" xfId="51" applyFont="1" applyAlignment="1">
      <alignment horizontal="left"/>
    </xf>
    <xf numFmtId="164" fontId="25" fillId="0" borderId="0" xfId="51" applyNumberFormat="1" applyFont="1" applyAlignment="1">
      <alignment horizontal="left"/>
    </xf>
    <xf numFmtId="0" fontId="26" fillId="0" borderId="0" xfId="51" applyFont="1"/>
    <xf numFmtId="0" fontId="25" fillId="0" borderId="0" xfId="51" applyFont="1" applyAlignment="1">
      <alignment horizontal="center"/>
    </xf>
    <xf numFmtId="14" fontId="25" fillId="0" borderId="0" xfId="51" applyNumberFormat="1" applyFont="1" applyAlignment="1">
      <alignment horizontal="left"/>
    </xf>
    <xf numFmtId="0" fontId="25" fillId="0" borderId="0" xfId="51" applyFont="1" applyAlignment="1">
      <alignment horizontal="right" vertical="center"/>
    </xf>
    <xf numFmtId="0" fontId="28" fillId="34" borderId="12" xfId="51" applyFont="1" applyFill="1" applyBorder="1" applyAlignment="1">
      <alignment horizontal="right" vertical="center"/>
    </xf>
    <xf numFmtId="0" fontId="28" fillId="34" borderId="13" xfId="51" applyFont="1" applyFill="1" applyBorder="1" applyAlignment="1">
      <alignment horizontal="center" vertical="center"/>
    </xf>
    <xf numFmtId="0" fontId="28" fillId="34" borderId="13" xfId="51" applyFont="1" applyFill="1" applyBorder="1" applyAlignment="1">
      <alignment vertical="center"/>
    </xf>
    <xf numFmtId="0" fontId="28" fillId="34" borderId="13" xfId="51" applyFont="1" applyFill="1" applyBorder="1" applyAlignment="1">
      <alignment horizontal="right" vertical="center"/>
    </xf>
    <xf numFmtId="20" fontId="28" fillId="34" borderId="13" xfId="51" applyNumberFormat="1" applyFont="1" applyFill="1" applyBorder="1" applyAlignment="1">
      <alignment horizontal="center" vertical="center"/>
    </xf>
    <xf numFmtId="0" fontId="28" fillId="34" borderId="14" xfId="51" applyFont="1" applyFill="1" applyBorder="1" applyAlignment="1">
      <alignment horizontal="right" vertical="center"/>
    </xf>
    <xf numFmtId="0" fontId="28" fillId="34" borderId="15" xfId="51" applyFont="1" applyFill="1" applyBorder="1" applyAlignment="1">
      <alignment vertical="center"/>
    </xf>
    <xf numFmtId="0" fontId="28" fillId="34" borderId="16" xfId="51" applyFont="1" applyFill="1" applyBorder="1" applyAlignment="1">
      <alignment horizontal="center" wrapText="1"/>
    </xf>
    <xf numFmtId="0" fontId="25" fillId="34" borderId="16" xfId="51" applyFont="1" applyFill="1" applyBorder="1" applyAlignment="1">
      <alignment vertical="center" wrapText="1"/>
    </xf>
    <xf numFmtId="0" fontId="25" fillId="34" borderId="17" xfId="51" applyFont="1" applyFill="1" applyBorder="1" applyAlignment="1">
      <alignment horizontal="center" vertical="center"/>
    </xf>
    <xf numFmtId="0" fontId="25" fillId="34" borderId="20" xfId="51" applyFont="1" applyFill="1" applyBorder="1" applyAlignment="1">
      <alignment wrapText="1"/>
    </xf>
    <xf numFmtId="0" fontId="25" fillId="34" borderId="21" xfId="51" applyFont="1" applyFill="1" applyBorder="1" applyAlignment="1">
      <alignment horizontal="center" vertical="center"/>
    </xf>
    <xf numFmtId="0" fontId="28" fillId="34" borderId="20" xfId="51" applyFont="1" applyFill="1" applyBorder="1" applyAlignment="1">
      <alignment horizontal="center" wrapText="1"/>
    </xf>
    <xf numFmtId="20" fontId="25" fillId="34" borderId="20" xfId="51" applyNumberFormat="1" applyFont="1" applyFill="1" applyBorder="1" applyAlignment="1">
      <alignment horizontal="center" vertical="center" wrapText="1"/>
    </xf>
    <xf numFmtId="0" fontId="25" fillId="34" borderId="22" xfId="51" applyFont="1" applyFill="1" applyBorder="1" applyAlignment="1">
      <alignment horizontal="center" vertical="center"/>
    </xf>
    <xf numFmtId="0" fontId="25" fillId="0" borderId="0" xfId="51" applyFont="1" applyAlignment="1">
      <alignment horizontal="left" vertical="center"/>
    </xf>
    <xf numFmtId="0" fontId="28" fillId="34" borderId="17" xfId="51" applyFont="1" applyFill="1" applyBorder="1" applyAlignment="1">
      <alignment wrapText="1"/>
    </xf>
    <xf numFmtId="0" fontId="25" fillId="34" borderId="22" xfId="51" applyFont="1" applyFill="1" applyBorder="1" applyAlignment="1">
      <alignment wrapText="1"/>
    </xf>
    <xf numFmtId="14" fontId="26" fillId="0" borderId="0" xfId="51" applyNumberFormat="1" applyFont="1" applyAlignment="1">
      <alignment vertical="center" wrapText="1"/>
    </xf>
    <xf numFmtId="14" fontId="27" fillId="0" borderId="0" xfId="51" applyNumberFormat="1" applyFont="1" applyAlignment="1">
      <alignment vertical="center" wrapText="1"/>
    </xf>
    <xf numFmtId="14" fontId="28" fillId="0" borderId="0" xfId="51" applyNumberFormat="1" applyFont="1" applyAlignment="1">
      <alignment vertical="center" wrapText="1"/>
    </xf>
    <xf numFmtId="0" fontId="28" fillId="0" borderId="0" xfId="51" applyFont="1" applyAlignment="1">
      <alignment horizontal="left" vertical="center" wrapText="1"/>
    </xf>
    <xf numFmtId="0" fontId="23" fillId="0" borderId="0" xfId="52" applyFont="1"/>
    <xf numFmtId="0" fontId="25" fillId="0" borderId="0" xfId="51" applyFont="1" applyAlignment="1">
      <alignment horizontal="right"/>
    </xf>
    <xf numFmtId="164" fontId="25" fillId="0" borderId="20" xfId="51" applyNumberFormat="1" applyFont="1" applyBorder="1" applyAlignment="1">
      <alignment horizontal="right" vertical="center"/>
    </xf>
    <xf numFmtId="164" fontId="25" fillId="0" borderId="21" xfId="51" applyNumberFormat="1" applyFont="1" applyBorder="1" applyAlignment="1">
      <alignment horizontal="right" vertical="center"/>
    </xf>
    <xf numFmtId="2" fontId="25" fillId="0" borderId="20" xfId="51" applyNumberFormat="1" applyFont="1" applyBorder="1" applyAlignment="1">
      <alignment horizontal="right" vertical="center"/>
    </xf>
    <xf numFmtId="0" fontId="25" fillId="0" borderId="12" xfId="51" applyFont="1" applyBorder="1" applyAlignment="1">
      <alignment horizontal="center" vertical="center"/>
    </xf>
    <xf numFmtId="164" fontId="25" fillId="0" borderId="23" xfId="51" applyNumberFormat="1" applyFont="1" applyBorder="1" applyAlignment="1">
      <alignment horizontal="right" vertical="center"/>
    </xf>
    <xf numFmtId="0" fontId="25" fillId="0" borderId="21" xfId="51" applyFont="1" applyBorder="1" applyAlignment="1">
      <alignment horizontal="center" vertical="center"/>
    </xf>
    <xf numFmtId="164" fontId="25" fillId="0" borderId="0" xfId="51" applyNumberFormat="1" applyFont="1" applyAlignment="1">
      <alignment horizontal="right" vertical="center"/>
    </xf>
    <xf numFmtId="2" fontId="25" fillId="0" borderId="0" xfId="51" applyNumberFormat="1" applyFont="1" applyAlignment="1">
      <alignment horizontal="right" vertical="center"/>
    </xf>
    <xf numFmtId="0" fontId="25" fillId="0" borderId="0" xfId="51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0" xfId="51" applyFont="1" applyAlignment="1">
      <alignment horizontal="center" vertical="center" wrapText="1"/>
    </xf>
    <xf numFmtId="2" fontId="25" fillId="0" borderId="0" xfId="51" applyNumberFormat="1" applyFont="1" applyAlignment="1">
      <alignment horizontal="center" vertical="center"/>
    </xf>
    <xf numFmtId="0" fontId="32" fillId="0" borderId="0" xfId="42" applyFont="1" applyBorder="1">
      <alignment horizontal="left" vertical="center" wrapText="1"/>
    </xf>
    <xf numFmtId="0" fontId="54" fillId="0" borderId="0" xfId="46" applyFont="1" applyBorder="1">
      <alignment horizontal="center" vertical="center" wrapText="1"/>
    </xf>
    <xf numFmtId="0" fontId="32" fillId="0" borderId="21" xfId="42" applyFont="1" applyBorder="1">
      <alignment horizontal="left" vertical="center" wrapText="1"/>
    </xf>
    <xf numFmtId="0" fontId="54" fillId="0" borderId="21" xfId="46" applyFont="1" applyBorder="1">
      <alignment horizontal="center" vertical="center" wrapText="1"/>
    </xf>
    <xf numFmtId="164" fontId="28" fillId="34" borderId="13" xfId="51" applyNumberFormat="1" applyFont="1" applyFill="1" applyBorder="1" applyAlignment="1">
      <alignment vertical="center"/>
    </xf>
    <xf numFmtId="164" fontId="25" fillId="34" borderId="20" xfId="51" applyNumberFormat="1" applyFont="1" applyFill="1" applyBorder="1" applyAlignment="1">
      <alignment horizontal="center" vertical="center" wrapText="1"/>
    </xf>
    <xf numFmtId="0" fontId="25" fillId="34" borderId="18" xfId="51" applyFont="1" applyFill="1" applyBorder="1" applyAlignment="1">
      <alignment horizontal="center" vertical="center" wrapText="1"/>
    </xf>
    <xf numFmtId="0" fontId="25" fillId="34" borderId="29" xfId="51" applyFont="1" applyFill="1" applyBorder="1" applyAlignment="1">
      <alignment horizontal="center" vertical="center" wrapText="1"/>
    </xf>
    <xf numFmtId="164" fontId="25" fillId="0" borderId="29" xfId="51" applyNumberFormat="1" applyFont="1" applyBorder="1" applyAlignment="1">
      <alignment horizontal="right" vertical="center"/>
    </xf>
    <xf numFmtId="164" fontId="25" fillId="34" borderId="16" xfId="5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5" fillId="34" borderId="20" xfId="51" applyFont="1" applyFill="1" applyBorder="1" applyAlignment="1">
      <alignment vertical="center" wrapText="1"/>
    </xf>
    <xf numFmtId="0" fontId="28" fillId="34" borderId="16" xfId="51" applyFont="1" applyFill="1" applyBorder="1" applyAlignment="1">
      <alignment vertical="center"/>
    </xf>
    <xf numFmtId="0" fontId="28" fillId="34" borderId="28" xfId="51" applyFont="1" applyFill="1" applyBorder="1" applyAlignment="1">
      <alignment vertical="center"/>
    </xf>
    <xf numFmtId="0" fontId="25" fillId="34" borderId="19" xfId="51" applyFont="1" applyFill="1" applyBorder="1" applyAlignment="1">
      <alignment vertical="center" wrapText="1"/>
    </xf>
    <xf numFmtId="0" fontId="25" fillId="34" borderId="23" xfId="51" applyFont="1" applyFill="1" applyBorder="1" applyAlignment="1">
      <alignment vertical="center" wrapText="1"/>
    </xf>
    <xf numFmtId="0" fontId="25" fillId="34" borderId="19" xfId="51" applyFont="1" applyFill="1" applyBorder="1" applyAlignment="1">
      <alignment vertical="center"/>
    </xf>
    <xf numFmtId="0" fontId="25" fillId="34" borderId="23" xfId="51" applyFont="1" applyFill="1" applyBorder="1" applyAlignment="1">
      <alignment vertical="center"/>
    </xf>
    <xf numFmtId="0" fontId="25" fillId="34" borderId="16" xfId="51" applyFont="1" applyFill="1" applyBorder="1" applyAlignment="1">
      <alignment vertical="center"/>
    </xf>
    <xf numFmtId="0" fontId="25" fillId="34" borderId="20" xfId="51" applyFont="1" applyFill="1" applyBorder="1" applyAlignment="1">
      <alignment vertical="center"/>
    </xf>
    <xf numFmtId="0" fontId="28" fillId="34" borderId="16" xfId="51" applyFont="1" applyFill="1" applyBorder="1" applyAlignment="1">
      <alignment wrapText="1"/>
    </xf>
    <xf numFmtId="0" fontId="28" fillId="34" borderId="20" xfId="51" applyFont="1" applyFill="1" applyBorder="1" applyAlignment="1">
      <alignment wrapText="1"/>
    </xf>
    <xf numFmtId="0" fontId="28" fillId="34" borderId="20" xfId="51" applyFont="1" applyFill="1" applyBorder="1" applyAlignment="1">
      <alignment vertical="center"/>
    </xf>
    <xf numFmtId="164" fontId="23" fillId="0" borderId="25" xfId="52" applyNumberFormat="1" applyFont="1" applyBorder="1"/>
    <xf numFmtId="0" fontId="28" fillId="34" borderId="18" xfId="51" applyFont="1" applyFill="1" applyBorder="1" applyAlignment="1">
      <alignment wrapText="1"/>
    </xf>
    <xf numFmtId="2" fontId="55" fillId="0" borderId="20" xfId="51" applyNumberFormat="1" applyFont="1" applyBorder="1" applyAlignment="1">
      <alignment horizontal="right" vertical="center"/>
    </xf>
    <xf numFmtId="0" fontId="31" fillId="0" borderId="25" xfId="51" applyFont="1" applyBorder="1"/>
    <xf numFmtId="0" fontId="56" fillId="0" borderId="25" xfId="51" applyFont="1" applyBorder="1"/>
    <xf numFmtId="2" fontId="25" fillId="0" borderId="20" xfId="51" applyNumberFormat="1" applyFont="1" applyBorder="1" applyAlignment="1">
      <alignment horizontal="center" vertical="center"/>
    </xf>
    <xf numFmtId="0" fontId="31" fillId="0" borderId="0" xfId="51" applyFont="1" applyAlignment="1">
      <alignment horizontal="left" vertical="center"/>
    </xf>
    <xf numFmtId="0" fontId="31" fillId="0" borderId="0" xfId="51" applyFont="1" applyAlignment="1">
      <alignment vertical="center"/>
    </xf>
    <xf numFmtId="0" fontId="36" fillId="0" borderId="0" xfId="51" applyFont="1" applyAlignment="1">
      <alignment vertical="center"/>
    </xf>
    <xf numFmtId="20" fontId="25" fillId="0" borderId="0" xfId="51" applyNumberFormat="1" applyFont="1" applyAlignment="1">
      <alignment horizontal="left"/>
    </xf>
    <xf numFmtId="0" fontId="27" fillId="0" borderId="0" xfId="51" applyFont="1" applyAlignment="1">
      <alignment vertical="center"/>
    </xf>
    <xf numFmtId="0" fontId="28" fillId="0" borderId="0" xfId="51" applyFont="1" applyAlignment="1">
      <alignment vertical="center"/>
    </xf>
    <xf numFmtId="0" fontId="23" fillId="0" borderId="0" xfId="52" applyFont="1" applyAlignment="1">
      <alignment horizontal="right"/>
    </xf>
    <xf numFmtId="0" fontId="25" fillId="34" borderId="16" xfId="51" applyFont="1" applyFill="1" applyBorder="1" applyAlignment="1">
      <alignment horizontal="center" vertical="center" wrapText="1"/>
    </xf>
    <xf numFmtId="0" fontId="25" fillId="34" borderId="20" xfId="51" applyFont="1" applyFill="1" applyBorder="1" applyAlignment="1">
      <alignment horizontal="center" vertical="center" wrapText="1"/>
    </xf>
    <xf numFmtId="0" fontId="57" fillId="35" borderId="0" xfId="51" applyFont="1" applyFill="1" applyAlignment="1">
      <alignment horizontal="center" vertical="center" wrapText="1"/>
    </xf>
    <xf numFmtId="0" fontId="30" fillId="35" borderId="0" xfId="97" applyFont="1" applyFill="1" applyBorder="1">
      <alignment horizontal="left" vertical="center" wrapText="1"/>
    </xf>
    <xf numFmtId="0" fontId="23" fillId="35" borderId="0" xfId="101" applyFont="1" applyFill="1" applyBorder="1">
      <alignment horizontal="center" vertical="center" wrapText="1"/>
    </xf>
    <xf numFmtId="164" fontId="25" fillId="35" borderId="0" xfId="51" applyNumberFormat="1" applyFont="1" applyFill="1" applyAlignment="1">
      <alignment horizontal="right" vertical="center"/>
    </xf>
    <xf numFmtId="2" fontId="25" fillId="35" borderId="0" xfId="51" applyNumberFormat="1" applyFont="1" applyFill="1" applyAlignment="1">
      <alignment horizontal="right" vertical="center"/>
    </xf>
    <xf numFmtId="0" fontId="25" fillId="35" borderId="0" xfId="51" applyFont="1" applyFill="1" applyAlignment="1">
      <alignment horizontal="center" vertical="center"/>
    </xf>
    <xf numFmtId="0" fontId="31" fillId="0" borderId="0" xfId="51" applyFont="1" applyAlignment="1">
      <alignment horizontal="center" vertical="center"/>
    </xf>
    <xf numFmtId="0" fontId="29" fillId="0" borderId="0" xfId="51" applyFont="1" applyAlignment="1">
      <alignment vertical="center"/>
    </xf>
    <xf numFmtId="0" fontId="28" fillId="34" borderId="17" xfId="51" applyFont="1" applyFill="1" applyBorder="1" applyAlignment="1">
      <alignment horizontal="left" wrapText="1"/>
    </xf>
    <xf numFmtId="0" fontId="28" fillId="34" borderId="18" xfId="51" applyFont="1" applyFill="1" applyBorder="1" applyAlignment="1">
      <alignment horizontal="left" wrapText="1"/>
    </xf>
    <xf numFmtId="0" fontId="31" fillId="0" borderId="21" xfId="0" applyFont="1" applyBorder="1" applyAlignment="1">
      <alignment horizontal="center" vertical="center"/>
    </xf>
    <xf numFmtId="0" fontId="25" fillId="34" borderId="30" xfId="51" applyFont="1" applyFill="1" applyBorder="1" applyAlignment="1">
      <alignment wrapText="1"/>
    </xf>
    <xf numFmtId="0" fontId="25" fillId="34" borderId="16" xfId="51" applyFont="1" applyFill="1" applyBorder="1" applyAlignment="1">
      <alignment horizontal="center" vertical="center"/>
    </xf>
    <xf numFmtId="0" fontId="28" fillId="34" borderId="30" xfId="51" applyFont="1" applyFill="1" applyBorder="1" applyAlignment="1">
      <alignment horizontal="center" wrapText="1"/>
    </xf>
    <xf numFmtId="0" fontId="0" fillId="0" borderId="21" xfId="0" applyBorder="1"/>
    <xf numFmtId="0" fontId="31" fillId="0" borderId="0" xfId="0" applyFont="1" applyAlignment="1">
      <alignment horizontal="left"/>
    </xf>
    <xf numFmtId="0" fontId="59" fillId="0" borderId="21" xfId="0" applyFon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/>
    </xf>
    <xf numFmtId="0" fontId="56" fillId="0" borderId="0" xfId="51" applyFont="1" applyAlignment="1">
      <alignment vertical="center"/>
    </xf>
    <xf numFmtId="0" fontId="60" fillId="0" borderId="0" xfId="51" applyFont="1" applyAlignment="1">
      <alignment horizontal="left"/>
    </xf>
    <xf numFmtId="164" fontId="60" fillId="0" borderId="0" xfId="51" applyNumberFormat="1" applyFont="1" applyAlignment="1">
      <alignment horizontal="left"/>
    </xf>
    <xf numFmtId="0" fontId="61" fillId="0" borderId="0" xfId="52" applyFont="1" applyAlignment="1">
      <alignment horizontal="right"/>
    </xf>
    <xf numFmtId="0" fontId="61" fillId="0" borderId="0" xfId="52" applyFont="1"/>
    <xf numFmtId="0" fontId="60" fillId="0" borderId="0" xfId="51" applyFont="1" applyAlignment="1">
      <alignment horizontal="center" vertical="center"/>
    </xf>
    <xf numFmtId="0" fontId="26" fillId="0" borderId="0" xfId="51" applyFont="1" applyAlignment="1">
      <alignment vertical="center"/>
    </xf>
    <xf numFmtId="0" fontId="31" fillId="0" borderId="21" xfId="0" applyFont="1" applyBorder="1"/>
    <xf numFmtId="14" fontId="26" fillId="0" borderId="0" xfId="51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14" fontId="26" fillId="0" borderId="0" xfId="51" applyNumberFormat="1" applyFont="1" applyAlignment="1">
      <alignment horizontal="left" vertical="center" wrapText="1"/>
    </xf>
    <xf numFmtId="164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2" fillId="0" borderId="12" xfId="42" applyFont="1" applyBorder="1">
      <alignment horizontal="left" vertical="center" wrapText="1"/>
    </xf>
    <xf numFmtId="164" fontId="24" fillId="0" borderId="21" xfId="51" applyNumberFormat="1" applyBorder="1" applyAlignment="1">
      <alignment horizontal="center" vertical="center"/>
    </xf>
    <xf numFmtId="164" fontId="55" fillId="0" borderId="20" xfId="51" applyNumberFormat="1" applyFont="1" applyBorder="1" applyAlignment="1">
      <alignment horizontal="right" vertical="center"/>
    </xf>
    <xf numFmtId="164" fontId="25" fillId="0" borderId="23" xfId="51" applyNumberFormat="1" applyFont="1" applyBorder="1" applyAlignment="1">
      <alignment horizontal="center" vertical="center"/>
    </xf>
    <xf numFmtId="164" fontId="25" fillId="0" borderId="29" xfId="51" applyNumberFormat="1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2" fontId="62" fillId="0" borderId="21" xfId="0" applyNumberFormat="1" applyFont="1" applyBorder="1" applyAlignment="1">
      <alignment horizontal="center" vertical="center"/>
    </xf>
    <xf numFmtId="164" fontId="63" fillId="0" borderId="21" xfId="51" applyNumberFormat="1" applyFont="1" applyBorder="1" applyAlignment="1">
      <alignment horizontal="center" vertical="center"/>
    </xf>
    <xf numFmtId="164" fontId="63" fillId="0" borderId="20" xfId="51" applyNumberFormat="1" applyFont="1" applyBorder="1" applyAlignment="1">
      <alignment horizontal="center" vertical="center"/>
    </xf>
    <xf numFmtId="2" fontId="64" fillId="0" borderId="21" xfId="0" applyNumberFormat="1" applyFont="1" applyBorder="1" applyAlignment="1">
      <alignment horizontal="center" vertical="center"/>
    </xf>
    <xf numFmtId="0" fontId="25" fillId="34" borderId="19" xfId="51" applyFont="1" applyFill="1" applyBorder="1" applyAlignment="1">
      <alignment horizontal="center" vertical="center" wrapText="1"/>
    </xf>
    <xf numFmtId="0" fontId="25" fillId="34" borderId="23" xfId="51" applyFont="1" applyFill="1" applyBorder="1" applyAlignment="1">
      <alignment horizontal="center" vertical="center" wrapText="1"/>
    </xf>
    <xf numFmtId="0" fontId="25" fillId="34" borderId="16" xfId="51" applyFont="1" applyFill="1" applyBorder="1" applyAlignment="1">
      <alignment horizontal="center" vertical="center" wrapText="1"/>
    </xf>
    <xf numFmtId="0" fontId="25" fillId="34" borderId="20" xfId="51" applyFont="1" applyFill="1" applyBorder="1" applyAlignment="1">
      <alignment horizontal="center" vertical="center" wrapText="1"/>
    </xf>
    <xf numFmtId="0" fontId="28" fillId="34" borderId="16" xfId="51" applyFont="1" applyFill="1" applyBorder="1" applyAlignment="1">
      <alignment horizontal="left" vertical="center"/>
    </xf>
    <xf numFmtId="0" fontId="28" fillId="34" borderId="30" xfId="51" applyFont="1" applyFill="1" applyBorder="1" applyAlignment="1">
      <alignment horizontal="left" vertical="center"/>
    </xf>
    <xf numFmtId="0" fontId="28" fillId="34" borderId="16" xfId="51" applyFont="1" applyFill="1" applyBorder="1" applyAlignment="1">
      <alignment horizontal="left" wrapText="1"/>
    </xf>
    <xf numFmtId="0" fontId="28" fillId="34" borderId="30" xfId="51" applyFont="1" applyFill="1" applyBorder="1" applyAlignment="1">
      <alignment horizontal="left" wrapText="1"/>
    </xf>
    <xf numFmtId="0" fontId="25" fillId="34" borderId="16" xfId="51" applyFont="1" applyFill="1" applyBorder="1" applyAlignment="1">
      <alignment horizontal="center" vertical="center"/>
    </xf>
    <xf numFmtId="0" fontId="25" fillId="34" borderId="20" xfId="51" applyFont="1" applyFill="1" applyBorder="1" applyAlignment="1">
      <alignment horizontal="center" vertical="center"/>
    </xf>
    <xf numFmtId="0" fontId="25" fillId="34" borderId="19" xfId="51" applyFont="1" applyFill="1" applyBorder="1" applyAlignment="1">
      <alignment horizontal="center" vertical="center"/>
    </xf>
    <xf numFmtId="0" fontId="25" fillId="34" borderId="23" xfId="51" applyFont="1" applyFill="1" applyBorder="1" applyAlignment="1">
      <alignment horizontal="center" vertical="center"/>
    </xf>
    <xf numFmtId="0" fontId="22" fillId="0" borderId="0" xfId="0" applyFont="1"/>
    <xf numFmtId="14" fontId="26" fillId="0" borderId="0" xfId="51" applyNumberFormat="1" applyFont="1" applyAlignment="1">
      <alignment horizontal="left" vertical="center" wrapText="1"/>
    </xf>
    <xf numFmtId="164" fontId="25" fillId="0" borderId="25" xfId="51" applyNumberFormat="1" applyFont="1" applyBorder="1" applyAlignment="1">
      <alignment horizontal="center"/>
    </xf>
    <xf numFmtId="0" fontId="28" fillId="34" borderId="20" xfId="51" applyFont="1" applyFill="1" applyBorder="1" applyAlignment="1">
      <alignment horizontal="left" wrapText="1"/>
    </xf>
    <xf numFmtId="0" fontId="57" fillId="0" borderId="0" xfId="51" applyFont="1" applyAlignment="1">
      <alignment horizontal="left" vertical="center"/>
    </xf>
    <xf numFmtId="0" fontId="65" fillId="0" borderId="0" xfId="51" applyFont="1" applyAlignment="1">
      <alignment horizontal="left" vertical="center"/>
    </xf>
    <xf numFmtId="0" fontId="62" fillId="0" borderId="0" xfId="51" applyFont="1" applyAlignment="1">
      <alignment horizontal="left" vertical="center"/>
    </xf>
    <xf numFmtId="0" fontId="24" fillId="0" borderId="0" xfId="51" applyAlignment="1">
      <alignment horizontal="left" vertical="center"/>
    </xf>
    <xf numFmtId="0" fontId="19" fillId="0" borderId="0" xfId="52" applyFont="1" applyAlignment="1">
      <alignment horizontal="right"/>
    </xf>
    <xf numFmtId="0" fontId="19" fillId="0" borderId="0" xfId="52" applyFont="1"/>
    <xf numFmtId="0" fontId="66" fillId="0" borderId="0" xfId="51" applyFont="1" applyAlignment="1">
      <alignment horizontal="right" vertical="center"/>
    </xf>
    <xf numFmtId="0" fontId="68" fillId="36" borderId="31" xfId="106" applyFont="1" applyFill="1" applyBorder="1" applyAlignment="1">
      <alignment horizontal="left" vertical="center" wrapText="1"/>
    </xf>
    <xf numFmtId="0" fontId="68" fillId="36" borderId="31" xfId="106" applyFont="1" applyFill="1" applyBorder="1" applyAlignment="1">
      <alignment horizontal="center" vertical="center" wrapText="1"/>
    </xf>
    <xf numFmtId="0" fontId="67" fillId="0" borderId="0" xfId="106">
      <alignment vertical="top" wrapText="1"/>
    </xf>
    <xf numFmtId="0" fontId="69" fillId="37" borderId="32" xfId="106" applyFont="1" applyFill="1" applyBorder="1" applyAlignment="1">
      <alignment horizontal="left" vertical="center" wrapText="1" indent="1"/>
    </xf>
    <xf numFmtId="0" fontId="70" fillId="0" borderId="0" xfId="106" applyFont="1">
      <alignment vertical="top" wrapText="1"/>
    </xf>
    <xf numFmtId="0" fontId="69" fillId="37" borderId="31" xfId="106" applyFont="1" applyFill="1" applyBorder="1" applyAlignment="1">
      <alignment horizontal="left" vertical="center" wrapText="1"/>
    </xf>
    <xf numFmtId="0" fontId="71" fillId="37" borderId="33" xfId="106" applyFont="1" applyFill="1" applyBorder="1" applyAlignment="1">
      <alignment horizontal="right" vertical="center" wrapText="1"/>
    </xf>
    <xf numFmtId="0" fontId="69" fillId="37" borderId="34" xfId="106" applyFont="1" applyFill="1" applyBorder="1" applyAlignment="1">
      <alignment horizontal="left" vertical="center" wrapText="1" indent="1"/>
    </xf>
    <xf numFmtId="0" fontId="71" fillId="37" borderId="35" xfId="106" applyFont="1" applyFill="1" applyBorder="1" applyAlignment="1">
      <alignment vertical="center" wrapText="1"/>
    </xf>
    <xf numFmtId="0" fontId="36" fillId="37" borderId="31" xfId="106" applyFont="1" applyFill="1" applyBorder="1" applyAlignment="1">
      <alignment vertical="center" wrapText="1"/>
    </xf>
    <xf numFmtId="0" fontId="69" fillId="37" borderId="34" xfId="106" applyFont="1" applyFill="1" applyBorder="1" applyAlignment="1">
      <alignment horizontal="left" vertical="center" wrapText="1"/>
    </xf>
    <xf numFmtId="0" fontId="71" fillId="37" borderId="35" xfId="106" applyFont="1" applyFill="1" applyBorder="1" applyAlignment="1">
      <alignment horizontal="center" vertical="center" wrapText="1"/>
    </xf>
    <xf numFmtId="0" fontId="69" fillId="37" borderId="33" xfId="106" applyFont="1" applyFill="1" applyBorder="1" applyAlignment="1">
      <alignment horizontal="right" vertical="center" wrapText="1"/>
    </xf>
    <xf numFmtId="164" fontId="67" fillId="0" borderId="0" xfId="106" applyNumberFormat="1">
      <alignment vertical="top" wrapText="1"/>
    </xf>
    <xf numFmtId="2" fontId="69" fillId="37" borderId="33" xfId="106" applyNumberFormat="1" applyFont="1" applyFill="1" applyBorder="1" applyAlignment="1">
      <alignment horizontal="right" vertical="center" wrapText="1"/>
    </xf>
    <xf numFmtId="0" fontId="69" fillId="37" borderId="35" xfId="106" applyFont="1" applyFill="1" applyBorder="1" applyAlignment="1">
      <alignment horizontal="left" vertical="center" wrapText="1"/>
    </xf>
    <xf numFmtId="0" fontId="72" fillId="37" borderId="31" xfId="106" applyFont="1" applyFill="1" applyBorder="1" applyAlignment="1">
      <alignment vertical="center" wrapText="1"/>
    </xf>
    <xf numFmtId="2" fontId="73" fillId="37" borderId="33" xfId="106" applyNumberFormat="1" applyFont="1" applyFill="1" applyBorder="1" applyAlignment="1">
      <alignment horizontal="right" vertical="center" wrapText="1"/>
    </xf>
    <xf numFmtId="164" fontId="69" fillId="37" borderId="33" xfId="106" applyNumberFormat="1" applyFont="1" applyFill="1" applyBorder="1" applyAlignment="1">
      <alignment horizontal="right" vertical="center" wrapText="1"/>
    </xf>
    <xf numFmtId="0" fontId="69" fillId="37" borderId="36" xfId="106" applyFont="1" applyFill="1" applyBorder="1" applyAlignment="1">
      <alignment horizontal="left" vertical="center" wrapText="1"/>
    </xf>
    <xf numFmtId="0" fontId="69" fillId="37" borderId="37" xfId="106" applyFont="1" applyFill="1" applyBorder="1" applyAlignment="1">
      <alignment horizontal="left" vertical="center" wrapText="1"/>
    </xf>
    <xf numFmtId="0" fontId="36" fillId="37" borderId="38" xfId="106" applyFont="1" applyFill="1" applyBorder="1" applyAlignment="1">
      <alignment vertical="center" wrapText="1"/>
    </xf>
    <xf numFmtId="0" fontId="71" fillId="37" borderId="39" xfId="106" applyFont="1" applyFill="1" applyBorder="1" applyAlignment="1">
      <alignment horizontal="right" vertical="center" wrapText="1"/>
    </xf>
    <xf numFmtId="0" fontId="69" fillId="37" borderId="40" xfId="106" applyFont="1" applyFill="1" applyBorder="1" applyAlignment="1">
      <alignment horizontal="left" vertical="center" wrapText="1" indent="1"/>
    </xf>
    <xf numFmtId="0" fontId="69" fillId="37" borderId="41" xfId="106" applyFont="1" applyFill="1" applyBorder="1" applyAlignment="1">
      <alignment horizontal="left" vertical="center" wrapText="1"/>
    </xf>
    <xf numFmtId="0" fontId="71" fillId="37" borderId="41" xfId="106" applyFont="1" applyFill="1" applyBorder="1" applyAlignment="1">
      <alignment horizontal="right" vertical="center" wrapText="1"/>
    </xf>
    <xf numFmtId="0" fontId="71" fillId="37" borderId="42" xfId="106" applyFont="1" applyFill="1" applyBorder="1" applyAlignment="1">
      <alignment horizontal="right" vertical="center" wrapText="1"/>
    </xf>
    <xf numFmtId="0" fontId="71" fillId="37" borderId="31" xfId="106" applyFont="1" applyFill="1" applyBorder="1" applyAlignment="1">
      <alignment horizontal="right" vertical="center" wrapText="1"/>
    </xf>
    <xf numFmtId="0" fontId="69" fillId="37" borderId="0" xfId="106" applyFont="1" applyFill="1" applyBorder="1" applyAlignment="1">
      <alignment horizontal="left" vertical="center" wrapText="1"/>
    </xf>
    <xf numFmtId="0" fontId="69" fillId="37" borderId="31" xfId="106" applyFont="1" applyFill="1" applyBorder="1" applyAlignment="1">
      <alignment horizontal="right" vertical="center" wrapText="1"/>
    </xf>
    <xf numFmtId="2" fontId="69" fillId="37" borderId="31" xfId="106" applyNumberFormat="1" applyFont="1" applyFill="1" applyBorder="1" applyAlignment="1">
      <alignment horizontal="right" vertical="center" wrapText="1"/>
    </xf>
    <xf numFmtId="164" fontId="69" fillId="37" borderId="31" xfId="106" applyNumberFormat="1" applyFont="1" applyFill="1" applyBorder="1" applyAlignment="1">
      <alignment horizontal="right" vertical="center" wrapText="1"/>
    </xf>
    <xf numFmtId="0" fontId="71" fillId="37" borderId="38" xfId="106" applyFont="1" applyFill="1" applyBorder="1" applyAlignment="1">
      <alignment horizontal="right" vertical="center" wrapText="1"/>
    </xf>
    <xf numFmtId="0" fontId="71" fillId="37" borderId="43" xfId="106" applyFont="1" applyFill="1" applyBorder="1" applyAlignment="1">
      <alignment horizontal="right" vertical="center" wrapText="1"/>
    </xf>
    <xf numFmtId="0" fontId="36" fillId="37" borderId="40" xfId="106" applyFont="1" applyFill="1" applyBorder="1" applyAlignment="1">
      <alignment horizontal="left" vertical="center" wrapText="1" indent="1"/>
    </xf>
    <xf numFmtId="0" fontId="55" fillId="37" borderId="42" xfId="106" applyFont="1" applyFill="1" applyBorder="1" applyAlignment="1">
      <alignment horizontal="right" vertical="center" wrapText="1"/>
    </xf>
    <xf numFmtId="0" fontId="36" fillId="37" borderId="34" xfId="106" applyFont="1" applyFill="1" applyBorder="1" applyAlignment="1">
      <alignment horizontal="left" vertical="center" wrapText="1" indent="1"/>
    </xf>
    <xf numFmtId="0" fontId="55" fillId="37" borderId="33" xfId="106" applyFont="1" applyFill="1" applyBorder="1" applyAlignment="1">
      <alignment horizontal="right" vertical="center" wrapText="1"/>
    </xf>
    <xf numFmtId="0" fontId="36" fillId="37" borderId="33" xfId="106" applyFont="1" applyFill="1" applyBorder="1" applyAlignment="1">
      <alignment horizontal="right" vertical="center" wrapText="1"/>
    </xf>
    <xf numFmtId="2" fontId="36" fillId="37" borderId="33" xfId="106" applyNumberFormat="1" applyFont="1" applyFill="1" applyBorder="1" applyAlignment="1">
      <alignment horizontal="right" vertical="center" wrapText="1"/>
    </xf>
    <xf numFmtId="164" fontId="36" fillId="37" borderId="33" xfId="106" applyNumberFormat="1" applyFont="1" applyFill="1" applyBorder="1" applyAlignment="1">
      <alignment horizontal="right" vertical="center" wrapText="1"/>
    </xf>
    <xf numFmtId="0" fontId="69" fillId="37" borderId="44" xfId="106" applyFont="1" applyFill="1" applyBorder="1" applyAlignment="1">
      <alignment horizontal="left" vertical="center" wrapText="1"/>
    </xf>
    <xf numFmtId="0" fontId="55" fillId="37" borderId="43" xfId="106" applyFont="1" applyFill="1" applyBorder="1" applyAlignment="1">
      <alignment horizontal="right" vertical="center" wrapText="1"/>
    </xf>
    <xf numFmtId="0" fontId="55" fillId="37" borderId="45" xfId="106" applyFont="1" applyFill="1" applyBorder="1" applyAlignment="1">
      <alignment horizontal="center" vertical="center" wrapText="1"/>
    </xf>
    <xf numFmtId="0" fontId="55" fillId="37" borderId="46" xfId="106" applyFont="1" applyFill="1" applyBorder="1" applyAlignment="1">
      <alignment horizontal="center" vertical="center" wrapText="1"/>
    </xf>
    <xf numFmtId="0" fontId="55" fillId="37" borderId="47" xfId="106" applyFont="1" applyFill="1" applyBorder="1" applyAlignment="1">
      <alignment horizontal="center" vertical="center" wrapText="1"/>
    </xf>
    <xf numFmtId="0" fontId="68" fillId="36" borderId="49" xfId="106" applyFont="1" applyFill="1" applyBorder="1" applyAlignment="1">
      <alignment horizontal="left" vertical="center" wrapText="1"/>
    </xf>
    <xf numFmtId="0" fontId="68" fillId="36" borderId="33" xfId="106" applyFont="1" applyFill="1" applyBorder="1" applyAlignment="1">
      <alignment horizontal="center" vertical="center" wrapText="1"/>
    </xf>
    <xf numFmtId="0" fontId="70" fillId="0" borderId="39" xfId="106" applyFont="1" applyBorder="1">
      <alignment vertical="top" wrapText="1"/>
    </xf>
    <xf numFmtId="0" fontId="70" fillId="0" borderId="35" xfId="106" applyFont="1" applyBorder="1">
      <alignment vertical="top" wrapText="1"/>
    </xf>
    <xf numFmtId="0" fontId="69" fillId="37" borderId="39" xfId="106" applyFont="1" applyFill="1" applyBorder="1" applyAlignment="1">
      <alignment horizontal="left" vertical="center" wrapText="1" indent="1"/>
    </xf>
    <xf numFmtId="0" fontId="69" fillId="37" borderId="35" xfId="106" applyFont="1" applyFill="1" applyBorder="1" applyAlignment="1">
      <alignment horizontal="left" vertical="center" wrapText="1" indent="1"/>
    </xf>
    <xf numFmtId="0" fontId="69" fillId="37" borderId="48" xfId="106" applyFont="1" applyFill="1" applyBorder="1" applyAlignment="1">
      <alignment horizontal="left" vertical="center" wrapText="1" indent="1"/>
    </xf>
  </cellXfs>
  <cellStyles count="107">
    <cellStyle name="20% – rõhk1" xfId="19" builtinId="30" customBuiltin="1"/>
    <cellStyle name="20% – rõhk1 2" xfId="74" xr:uid="{88406F4F-8615-412F-88DD-A8CAC791D990}"/>
    <cellStyle name="20% – rõhk2" xfId="23" builtinId="34" customBuiltin="1"/>
    <cellStyle name="20% – rõhk2 2" xfId="78" xr:uid="{9D9FF599-D461-4E10-8FEE-F9E21D973925}"/>
    <cellStyle name="20% – rõhk3" xfId="27" builtinId="38" customBuiltin="1"/>
    <cellStyle name="20% – rõhk3 2" xfId="82" xr:uid="{81CCE05B-D70A-4A3E-AE44-EF7C2A5D0683}"/>
    <cellStyle name="20% – rõhk4" xfId="31" builtinId="42" customBuiltin="1"/>
    <cellStyle name="20% – rõhk4 2" xfId="86" xr:uid="{71B9A5C4-E0F9-4091-B6A6-DA4132553F6B}"/>
    <cellStyle name="20% – rõhk5" xfId="35" builtinId="46" customBuiltin="1"/>
    <cellStyle name="20% – rõhk5 2" xfId="90" xr:uid="{B557E773-C9F1-42EE-A727-3481148EFF66}"/>
    <cellStyle name="20% – rõhk6" xfId="39" builtinId="50" customBuiltin="1"/>
    <cellStyle name="20% – rõhk6 2" xfId="94" xr:uid="{6D0C23D5-9932-4ECC-93E9-AB4737878355}"/>
    <cellStyle name="40% – rõhk1" xfId="20" builtinId="31" customBuiltin="1"/>
    <cellStyle name="40% – rõhk1 2" xfId="75" xr:uid="{DEC2F499-7232-4DEC-8A78-AC4DEF049A04}"/>
    <cellStyle name="40% – rõhk2" xfId="24" builtinId="35" customBuiltin="1"/>
    <cellStyle name="40% – rõhk2 2" xfId="79" xr:uid="{E59BC2A7-0A18-45D9-8C2E-F5B3ADD84A51}"/>
    <cellStyle name="40% – rõhk3" xfId="28" builtinId="39" customBuiltin="1"/>
    <cellStyle name="40% – rõhk3 2" xfId="83" xr:uid="{EFA04FBE-2E06-4CB9-B0DB-5A24DC553EC8}"/>
    <cellStyle name="40% – rõhk4" xfId="32" builtinId="43" customBuiltin="1"/>
    <cellStyle name="40% – rõhk4 2" xfId="87" xr:uid="{7BC62FB0-012C-4332-B097-AA44496A19BB}"/>
    <cellStyle name="40% – rõhk5" xfId="36" builtinId="47" customBuiltin="1"/>
    <cellStyle name="40% – rõhk5 2" xfId="91" xr:uid="{69FEA412-F60A-457B-84D3-60D23849AFF1}"/>
    <cellStyle name="40% – rõhk6" xfId="40" builtinId="51" customBuiltin="1"/>
    <cellStyle name="40% – rõhk6 2" xfId="95" xr:uid="{5FDEEB62-48BA-4A80-A58F-1BCB99EE27FA}"/>
    <cellStyle name="60% – rõhk1" xfId="21" builtinId="32" customBuiltin="1"/>
    <cellStyle name="60% – rõhk1 2" xfId="76" xr:uid="{B3F8DD2C-A761-4505-B56F-083F06C3E3DF}"/>
    <cellStyle name="60% – rõhk2" xfId="25" builtinId="36" customBuiltin="1"/>
    <cellStyle name="60% – rõhk2 2" xfId="80" xr:uid="{7BD676C2-FE6C-4F13-ABA0-4679913F4FFD}"/>
    <cellStyle name="60% – rõhk3" xfId="29" builtinId="40" customBuiltin="1"/>
    <cellStyle name="60% – rõhk3 2" xfId="84" xr:uid="{6418B8DC-AF21-4778-BC77-9324B3F9D87D}"/>
    <cellStyle name="60% – rõhk4" xfId="33" builtinId="44" customBuiltin="1"/>
    <cellStyle name="60% – rõhk4 2" xfId="88" xr:uid="{5D01FBB6-6164-4F8D-A4C1-65FA7CA31B25}"/>
    <cellStyle name="60% – rõhk5" xfId="37" builtinId="48" customBuiltin="1"/>
    <cellStyle name="60% – rõhk5 2" xfId="92" xr:uid="{DCB6C4D5-062E-47D6-BDE6-500A2358247D}"/>
    <cellStyle name="60% – rõhk6" xfId="41" builtinId="52" customBuiltin="1"/>
    <cellStyle name="60% – rõhk6 2" xfId="96" xr:uid="{60D4382C-594C-4D75-98A6-12DDF0575BC7}"/>
    <cellStyle name="Arvutus" xfId="11" builtinId="22" customBuiltin="1"/>
    <cellStyle name="Arvutus 2" xfId="66" xr:uid="{48352B86-738C-415A-860A-740FF8F71CAB}"/>
    <cellStyle name="ColumnName" xfId="48" xr:uid="{00000000-0005-0000-0000-000013000000}"/>
    <cellStyle name="ColumnName 2" xfId="103" xr:uid="{1FAADDF4-08E8-455A-B563-568278554568}"/>
    <cellStyle name="ColumnNameBordered" xfId="49" xr:uid="{00000000-0005-0000-0000-000014000000}"/>
    <cellStyle name="ColumnNameBordered 2" xfId="104" xr:uid="{BD8AEC9F-591A-4698-BD10-2B4058EB3E60}"/>
    <cellStyle name="ColumnNameVertical" xfId="50" xr:uid="{00000000-0005-0000-0000-000015000000}"/>
    <cellStyle name="ColumnNameVertical 2" xfId="105" xr:uid="{80CC9AB5-81A8-4C18-B26F-565BA7C14EB0}"/>
    <cellStyle name="Halb" xfId="7" builtinId="27" customBuiltin="1"/>
    <cellStyle name="Halb 2" xfId="62" xr:uid="{DE633116-1817-487B-A9A6-423C93E15515}"/>
    <cellStyle name="Hea" xfId="6" builtinId="26" customBuiltin="1"/>
    <cellStyle name="Hea 2" xfId="61" xr:uid="{28FB7871-B68A-43B8-A793-5CB7DD52477E}"/>
    <cellStyle name="Hoiatuse tekst" xfId="14" builtinId="11" customBuiltin="1"/>
    <cellStyle name="Hoiatuse tekst 2" xfId="69" xr:uid="{8D0C93C3-F1A7-4170-BD04-086D29ABB0D2}"/>
    <cellStyle name="Kokku" xfId="17" builtinId="25" customBuiltin="1"/>
    <cellStyle name="Kokku 2" xfId="72" xr:uid="{E70512D0-4CF3-420D-A06B-4BC6B493DE48}"/>
    <cellStyle name="Kontrolli lahtrit" xfId="13" builtinId="23" customBuiltin="1"/>
    <cellStyle name="Kontrolli lahtrit 2" xfId="68" xr:uid="{36A07534-3158-495B-B492-04AE3FD8992E}"/>
    <cellStyle name="Lingitud lahter" xfId="12" builtinId="24" customBuiltin="1"/>
    <cellStyle name="Lingitud lahter 2" xfId="67" xr:uid="{C1472BF5-C1FA-47CD-AB1D-0CE10A66F760}"/>
    <cellStyle name="Märkus" xfId="15" builtinId="10" customBuiltin="1"/>
    <cellStyle name="Märkus 2" xfId="70" xr:uid="{265DA45D-32B2-42C3-B990-799E790BCC0C}"/>
    <cellStyle name="Neutraalne" xfId="8" builtinId="28" customBuiltin="1"/>
    <cellStyle name="Neutraalne 2" xfId="63" xr:uid="{888CC2A4-B002-4837-8903-F80024581696}"/>
    <cellStyle name="Normaallaad" xfId="0" builtinId="0" customBuiltin="1"/>
    <cellStyle name="Normaallaad 2" xfId="52" xr:uid="{00000000-0005-0000-0000-00001F000000}"/>
    <cellStyle name="Normaallaad 3" xfId="55" xr:uid="{00000000-0005-0000-0000-000020000000}"/>
    <cellStyle name="Normaallaad 4" xfId="106" xr:uid="{439895C0-3203-4456-9A41-622B730589BF}"/>
    <cellStyle name="Normal_1_120_18oct" xfId="51" xr:uid="{00000000-0005-0000-0000-000021000000}"/>
    <cellStyle name="Pealkiri 1" xfId="2" builtinId="16" customBuiltin="1"/>
    <cellStyle name="Pealkiri 1 2" xfId="57" xr:uid="{2241B7C5-09EE-4E3C-8D71-88A687FBF709}"/>
    <cellStyle name="Pealkiri 2" xfId="3" builtinId="17" customBuiltin="1"/>
    <cellStyle name="Pealkiri 2 2" xfId="58" xr:uid="{9AE077CD-F64C-4B4B-9FFD-D33C15C01174}"/>
    <cellStyle name="Pealkiri 3" xfId="4" builtinId="18" customBuiltin="1"/>
    <cellStyle name="Pealkiri 3 2" xfId="59" xr:uid="{3D86CBF6-9DA4-4D18-9B20-640F62CCEB59}"/>
    <cellStyle name="Pealkiri 4" xfId="5" builtinId="19" customBuiltin="1"/>
    <cellStyle name="Pealkiri 4 2" xfId="60" xr:uid="{CA666E1D-2DE6-48D7-94F2-1DBC98D46F0C}"/>
    <cellStyle name="Rõhk1" xfId="18" builtinId="29" customBuiltin="1"/>
    <cellStyle name="Rõhk1 2" xfId="73" xr:uid="{63E7A5BE-4C99-44AB-B4D3-8724A9A1723B}"/>
    <cellStyle name="Rõhk2" xfId="22" builtinId="33" customBuiltin="1"/>
    <cellStyle name="Rõhk2 2" xfId="77" xr:uid="{531F7C62-BB9E-43B9-8E37-E446FD56D966}"/>
    <cellStyle name="Rõhk3" xfId="26" builtinId="37" customBuiltin="1"/>
    <cellStyle name="Rõhk3 2" xfId="81" xr:uid="{0163C4D0-7BFE-467B-82D5-091DEBD2C30B}"/>
    <cellStyle name="Rõhk4" xfId="30" builtinId="41" customBuiltin="1"/>
    <cellStyle name="Rõhk4 2" xfId="85" xr:uid="{1CD592C4-9774-484D-AA04-45ADA24824D5}"/>
    <cellStyle name="Rõhk5" xfId="34" builtinId="45" customBuiltin="1"/>
    <cellStyle name="Rõhk5 2" xfId="89" xr:uid="{CBE2E907-38B6-4E45-810E-1CD809EE14F8}"/>
    <cellStyle name="Rõhk6" xfId="38" builtinId="49" customBuiltin="1"/>
    <cellStyle name="Rõhk6 2" xfId="93" xr:uid="{2D101AEA-4EEE-4702-9282-A021662691FA}"/>
    <cellStyle name="Selgitav tekst" xfId="16" builtinId="53" customBuiltin="1"/>
    <cellStyle name="Selgitav tekst 2" xfId="71" xr:uid="{74565784-25F5-48BF-B5B3-FF057A06EC13}"/>
    <cellStyle name="Sisend" xfId="9" builtinId="20" customBuiltin="1"/>
    <cellStyle name="Sisend 2" xfId="64" xr:uid="{7CED3F30-07CB-486B-9308-CAEE1F3804F0}"/>
    <cellStyle name="TextField" xfId="42" xr:uid="{00000000-0005-0000-0000-00002E000000}"/>
    <cellStyle name="TextField 2" xfId="53" xr:uid="{00000000-0005-0000-0000-00002F000000}"/>
    <cellStyle name="TextField 3" xfId="97" xr:uid="{CED27F62-97BA-4703-93CB-BFFC38BB5745}"/>
    <cellStyle name="TextFieldBordered" xfId="43" xr:uid="{00000000-0005-0000-0000-000030000000}"/>
    <cellStyle name="TextFieldBordered 2" xfId="98" xr:uid="{8E5E20E5-20F5-497D-8C8A-D12A294F9C76}"/>
    <cellStyle name="TextFieldCentered" xfId="44" xr:uid="{00000000-0005-0000-0000-000031000000}"/>
    <cellStyle name="TextFieldCentered 2" xfId="99" xr:uid="{D000C84B-332A-4802-B011-0AA2D9984716}"/>
    <cellStyle name="TextLightCenter" xfId="46" xr:uid="{00000000-0005-0000-0000-000032000000}"/>
    <cellStyle name="TextLightCenter 2" xfId="54" xr:uid="{00000000-0005-0000-0000-000033000000}"/>
    <cellStyle name="TextLightCenter 3" xfId="101" xr:uid="{EE1EF878-0400-4251-ACEF-0D22E36DA74E}"/>
    <cellStyle name="TextLightRight" xfId="45" xr:uid="{00000000-0005-0000-0000-000034000000}"/>
    <cellStyle name="TextLightRight 2" xfId="100" xr:uid="{AF29EFB4-BCA8-4E96-A25C-4373ED24AA66}"/>
    <cellStyle name="TextStrongCenter" xfId="47" xr:uid="{00000000-0005-0000-0000-000035000000}"/>
    <cellStyle name="TextStrongCenter 2" xfId="102" xr:uid="{2E677198-39EC-4BC3-A411-074F3D0C2CA7}"/>
    <cellStyle name="Väljund" xfId="10" builtinId="21" customBuiltin="1"/>
    <cellStyle name="Väljund 2" xfId="65" xr:uid="{5790C88E-F4E4-4DF0-BD17-9EE4BF08FC7D}"/>
    <cellStyle name="Üldpealkiri" xfId="1" builtinId="15" customBuiltin="1"/>
    <cellStyle name="Üldpealkiri 2" xfId="56" xr:uid="{5F702852-04E1-4C00-9B96-9DA528CF6247}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numFmt numFmtId="164" formatCode="[$-F400]h:mm:ss\ AM/PM"/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DC3C-C54C-479F-975A-D57849C36422}">
  <sheetPr>
    <pageSetUpPr fitToPage="1"/>
  </sheetPr>
  <dimension ref="A1:T31"/>
  <sheetViews>
    <sheetView topLeftCell="A2" workbookViewId="0">
      <selection activeCell="A6" sqref="A6"/>
    </sheetView>
  </sheetViews>
  <sheetFormatPr defaultRowHeight="12.75" x14ac:dyDescent="0.2"/>
  <cols>
    <col min="1" max="1" width="41.140625" style="153" customWidth="1"/>
    <col min="2" max="2" width="5.28515625" style="153" customWidth="1"/>
    <col min="3" max="3" width="13.7109375" style="153" customWidth="1"/>
    <col min="4" max="7" width="12.7109375" style="153" customWidth="1"/>
    <col min="8" max="256" width="9.140625" style="153"/>
    <col min="257" max="257" width="41.140625" style="153" customWidth="1"/>
    <col min="258" max="258" width="5.28515625" style="153" customWidth="1"/>
    <col min="259" max="259" width="13.7109375" style="153" customWidth="1"/>
    <col min="260" max="263" width="12.7109375" style="153" customWidth="1"/>
    <col min="264" max="512" width="9.140625" style="153"/>
    <col min="513" max="513" width="41.140625" style="153" customWidth="1"/>
    <col min="514" max="514" width="5.28515625" style="153" customWidth="1"/>
    <col min="515" max="515" width="13.7109375" style="153" customWidth="1"/>
    <col min="516" max="519" width="12.7109375" style="153" customWidth="1"/>
    <col min="520" max="768" width="9.140625" style="153"/>
    <col min="769" max="769" width="41.140625" style="153" customWidth="1"/>
    <col min="770" max="770" width="5.28515625" style="153" customWidth="1"/>
    <col min="771" max="771" width="13.7109375" style="153" customWidth="1"/>
    <col min="772" max="775" width="12.7109375" style="153" customWidth="1"/>
    <col min="776" max="1024" width="9.140625" style="153"/>
    <col min="1025" max="1025" width="41.140625" style="153" customWidth="1"/>
    <col min="1026" max="1026" width="5.28515625" style="153" customWidth="1"/>
    <col min="1027" max="1027" width="13.7109375" style="153" customWidth="1"/>
    <col min="1028" max="1031" width="12.7109375" style="153" customWidth="1"/>
    <col min="1032" max="1280" width="9.140625" style="153"/>
    <col min="1281" max="1281" width="41.140625" style="153" customWidth="1"/>
    <col min="1282" max="1282" width="5.28515625" style="153" customWidth="1"/>
    <col min="1283" max="1283" width="13.7109375" style="153" customWidth="1"/>
    <col min="1284" max="1287" width="12.7109375" style="153" customWidth="1"/>
    <col min="1288" max="1536" width="9.140625" style="153"/>
    <col min="1537" max="1537" width="41.140625" style="153" customWidth="1"/>
    <col min="1538" max="1538" width="5.28515625" style="153" customWidth="1"/>
    <col min="1539" max="1539" width="13.7109375" style="153" customWidth="1"/>
    <col min="1540" max="1543" width="12.7109375" style="153" customWidth="1"/>
    <col min="1544" max="1792" width="9.140625" style="153"/>
    <col min="1793" max="1793" width="41.140625" style="153" customWidth="1"/>
    <col min="1794" max="1794" width="5.28515625" style="153" customWidth="1"/>
    <col min="1795" max="1795" width="13.7109375" style="153" customWidth="1"/>
    <col min="1796" max="1799" width="12.7109375" style="153" customWidth="1"/>
    <col min="1800" max="2048" width="9.140625" style="153"/>
    <col min="2049" max="2049" width="41.140625" style="153" customWidth="1"/>
    <col min="2050" max="2050" width="5.28515625" style="153" customWidth="1"/>
    <col min="2051" max="2051" width="13.7109375" style="153" customWidth="1"/>
    <col min="2052" max="2055" width="12.7109375" style="153" customWidth="1"/>
    <col min="2056" max="2304" width="9.140625" style="153"/>
    <col min="2305" max="2305" width="41.140625" style="153" customWidth="1"/>
    <col min="2306" max="2306" width="5.28515625" style="153" customWidth="1"/>
    <col min="2307" max="2307" width="13.7109375" style="153" customWidth="1"/>
    <col min="2308" max="2311" width="12.7109375" style="153" customWidth="1"/>
    <col min="2312" max="2560" width="9.140625" style="153"/>
    <col min="2561" max="2561" width="41.140625" style="153" customWidth="1"/>
    <col min="2562" max="2562" width="5.28515625" style="153" customWidth="1"/>
    <col min="2563" max="2563" width="13.7109375" style="153" customWidth="1"/>
    <col min="2564" max="2567" width="12.7109375" style="153" customWidth="1"/>
    <col min="2568" max="2816" width="9.140625" style="153"/>
    <col min="2817" max="2817" width="41.140625" style="153" customWidth="1"/>
    <col min="2818" max="2818" width="5.28515625" style="153" customWidth="1"/>
    <col min="2819" max="2819" width="13.7109375" style="153" customWidth="1"/>
    <col min="2820" max="2823" width="12.7109375" style="153" customWidth="1"/>
    <col min="2824" max="3072" width="9.140625" style="153"/>
    <col min="3073" max="3073" width="41.140625" style="153" customWidth="1"/>
    <col min="3074" max="3074" width="5.28515625" style="153" customWidth="1"/>
    <col min="3075" max="3075" width="13.7109375" style="153" customWidth="1"/>
    <col min="3076" max="3079" width="12.7109375" style="153" customWidth="1"/>
    <col min="3080" max="3328" width="9.140625" style="153"/>
    <col min="3329" max="3329" width="41.140625" style="153" customWidth="1"/>
    <col min="3330" max="3330" width="5.28515625" style="153" customWidth="1"/>
    <col min="3331" max="3331" width="13.7109375" style="153" customWidth="1"/>
    <col min="3332" max="3335" width="12.7109375" style="153" customWidth="1"/>
    <col min="3336" max="3584" width="9.140625" style="153"/>
    <col min="3585" max="3585" width="41.140625" style="153" customWidth="1"/>
    <col min="3586" max="3586" width="5.28515625" style="153" customWidth="1"/>
    <col min="3587" max="3587" width="13.7109375" style="153" customWidth="1"/>
    <col min="3588" max="3591" width="12.7109375" style="153" customWidth="1"/>
    <col min="3592" max="3840" width="9.140625" style="153"/>
    <col min="3841" max="3841" width="41.140625" style="153" customWidth="1"/>
    <col min="3842" max="3842" width="5.28515625" style="153" customWidth="1"/>
    <col min="3843" max="3843" width="13.7109375" style="153" customWidth="1"/>
    <col min="3844" max="3847" width="12.7109375" style="153" customWidth="1"/>
    <col min="3848" max="4096" width="9.140625" style="153"/>
    <col min="4097" max="4097" width="41.140625" style="153" customWidth="1"/>
    <col min="4098" max="4098" width="5.28515625" style="153" customWidth="1"/>
    <col min="4099" max="4099" width="13.7109375" style="153" customWidth="1"/>
    <col min="4100" max="4103" width="12.7109375" style="153" customWidth="1"/>
    <col min="4104" max="4352" width="9.140625" style="153"/>
    <col min="4353" max="4353" width="41.140625" style="153" customWidth="1"/>
    <col min="4354" max="4354" width="5.28515625" style="153" customWidth="1"/>
    <col min="4355" max="4355" width="13.7109375" style="153" customWidth="1"/>
    <col min="4356" max="4359" width="12.7109375" style="153" customWidth="1"/>
    <col min="4360" max="4608" width="9.140625" style="153"/>
    <col min="4609" max="4609" width="41.140625" style="153" customWidth="1"/>
    <col min="4610" max="4610" width="5.28515625" style="153" customWidth="1"/>
    <col min="4611" max="4611" width="13.7109375" style="153" customWidth="1"/>
    <col min="4612" max="4615" width="12.7109375" style="153" customWidth="1"/>
    <col min="4616" max="4864" width="9.140625" style="153"/>
    <col min="4865" max="4865" width="41.140625" style="153" customWidth="1"/>
    <col min="4866" max="4866" width="5.28515625" style="153" customWidth="1"/>
    <col min="4867" max="4867" width="13.7109375" style="153" customWidth="1"/>
    <col min="4868" max="4871" width="12.7109375" style="153" customWidth="1"/>
    <col min="4872" max="5120" width="9.140625" style="153"/>
    <col min="5121" max="5121" width="41.140625" style="153" customWidth="1"/>
    <col min="5122" max="5122" width="5.28515625" style="153" customWidth="1"/>
    <col min="5123" max="5123" width="13.7109375" style="153" customWidth="1"/>
    <col min="5124" max="5127" width="12.7109375" style="153" customWidth="1"/>
    <col min="5128" max="5376" width="9.140625" style="153"/>
    <col min="5377" max="5377" width="41.140625" style="153" customWidth="1"/>
    <col min="5378" max="5378" width="5.28515625" style="153" customWidth="1"/>
    <col min="5379" max="5379" width="13.7109375" style="153" customWidth="1"/>
    <col min="5380" max="5383" width="12.7109375" style="153" customWidth="1"/>
    <col min="5384" max="5632" width="9.140625" style="153"/>
    <col min="5633" max="5633" width="41.140625" style="153" customWidth="1"/>
    <col min="5634" max="5634" width="5.28515625" style="153" customWidth="1"/>
    <col min="5635" max="5635" width="13.7109375" style="153" customWidth="1"/>
    <col min="5636" max="5639" width="12.7109375" style="153" customWidth="1"/>
    <col min="5640" max="5888" width="9.140625" style="153"/>
    <col min="5889" max="5889" width="41.140625" style="153" customWidth="1"/>
    <col min="5890" max="5890" width="5.28515625" style="153" customWidth="1"/>
    <col min="5891" max="5891" width="13.7109375" style="153" customWidth="1"/>
    <col min="5892" max="5895" width="12.7109375" style="153" customWidth="1"/>
    <col min="5896" max="6144" width="9.140625" style="153"/>
    <col min="6145" max="6145" width="41.140625" style="153" customWidth="1"/>
    <col min="6146" max="6146" width="5.28515625" style="153" customWidth="1"/>
    <col min="6147" max="6147" width="13.7109375" style="153" customWidth="1"/>
    <col min="6148" max="6151" width="12.7109375" style="153" customWidth="1"/>
    <col min="6152" max="6400" width="9.140625" style="153"/>
    <col min="6401" max="6401" width="41.140625" style="153" customWidth="1"/>
    <col min="6402" max="6402" width="5.28515625" style="153" customWidth="1"/>
    <col min="6403" max="6403" width="13.7109375" style="153" customWidth="1"/>
    <col min="6404" max="6407" width="12.7109375" style="153" customWidth="1"/>
    <col min="6408" max="6656" width="9.140625" style="153"/>
    <col min="6657" max="6657" width="41.140625" style="153" customWidth="1"/>
    <col min="6658" max="6658" width="5.28515625" style="153" customWidth="1"/>
    <col min="6659" max="6659" width="13.7109375" style="153" customWidth="1"/>
    <col min="6660" max="6663" width="12.7109375" style="153" customWidth="1"/>
    <col min="6664" max="6912" width="9.140625" style="153"/>
    <col min="6913" max="6913" width="41.140625" style="153" customWidth="1"/>
    <col min="6914" max="6914" width="5.28515625" style="153" customWidth="1"/>
    <col min="6915" max="6915" width="13.7109375" style="153" customWidth="1"/>
    <col min="6916" max="6919" width="12.7109375" style="153" customWidth="1"/>
    <col min="6920" max="7168" width="9.140625" style="153"/>
    <col min="7169" max="7169" width="41.140625" style="153" customWidth="1"/>
    <col min="7170" max="7170" width="5.28515625" style="153" customWidth="1"/>
    <col min="7171" max="7171" width="13.7109375" style="153" customWidth="1"/>
    <col min="7172" max="7175" width="12.7109375" style="153" customWidth="1"/>
    <col min="7176" max="7424" width="9.140625" style="153"/>
    <col min="7425" max="7425" width="41.140625" style="153" customWidth="1"/>
    <col min="7426" max="7426" width="5.28515625" style="153" customWidth="1"/>
    <col min="7427" max="7427" width="13.7109375" style="153" customWidth="1"/>
    <col min="7428" max="7431" width="12.7109375" style="153" customWidth="1"/>
    <col min="7432" max="7680" width="9.140625" style="153"/>
    <col min="7681" max="7681" width="41.140625" style="153" customWidth="1"/>
    <col min="7682" max="7682" width="5.28515625" style="153" customWidth="1"/>
    <col min="7683" max="7683" width="13.7109375" style="153" customWidth="1"/>
    <col min="7684" max="7687" width="12.7109375" style="153" customWidth="1"/>
    <col min="7688" max="7936" width="9.140625" style="153"/>
    <col min="7937" max="7937" width="41.140625" style="153" customWidth="1"/>
    <col min="7938" max="7938" width="5.28515625" style="153" customWidth="1"/>
    <col min="7939" max="7939" width="13.7109375" style="153" customWidth="1"/>
    <col min="7940" max="7943" width="12.7109375" style="153" customWidth="1"/>
    <col min="7944" max="8192" width="9.140625" style="153"/>
    <col min="8193" max="8193" width="41.140625" style="153" customWidth="1"/>
    <col min="8194" max="8194" width="5.28515625" style="153" customWidth="1"/>
    <col min="8195" max="8195" width="13.7109375" style="153" customWidth="1"/>
    <col min="8196" max="8199" width="12.7109375" style="153" customWidth="1"/>
    <col min="8200" max="8448" width="9.140625" style="153"/>
    <col min="8449" max="8449" width="41.140625" style="153" customWidth="1"/>
    <col min="8450" max="8450" width="5.28515625" style="153" customWidth="1"/>
    <col min="8451" max="8451" width="13.7109375" style="153" customWidth="1"/>
    <col min="8452" max="8455" width="12.7109375" style="153" customWidth="1"/>
    <col min="8456" max="8704" width="9.140625" style="153"/>
    <col min="8705" max="8705" width="41.140625" style="153" customWidth="1"/>
    <col min="8706" max="8706" width="5.28515625" style="153" customWidth="1"/>
    <col min="8707" max="8707" width="13.7109375" style="153" customWidth="1"/>
    <col min="8708" max="8711" width="12.7109375" style="153" customWidth="1"/>
    <col min="8712" max="8960" width="9.140625" style="153"/>
    <col min="8961" max="8961" width="41.140625" style="153" customWidth="1"/>
    <col min="8962" max="8962" width="5.28515625" style="153" customWidth="1"/>
    <col min="8963" max="8963" width="13.7109375" style="153" customWidth="1"/>
    <col min="8964" max="8967" width="12.7109375" style="153" customWidth="1"/>
    <col min="8968" max="9216" width="9.140625" style="153"/>
    <col min="9217" max="9217" width="41.140625" style="153" customWidth="1"/>
    <col min="9218" max="9218" width="5.28515625" style="153" customWidth="1"/>
    <col min="9219" max="9219" width="13.7109375" style="153" customWidth="1"/>
    <col min="9220" max="9223" width="12.7109375" style="153" customWidth="1"/>
    <col min="9224" max="9472" width="9.140625" style="153"/>
    <col min="9473" max="9473" width="41.140625" style="153" customWidth="1"/>
    <col min="9474" max="9474" width="5.28515625" style="153" customWidth="1"/>
    <col min="9475" max="9475" width="13.7109375" style="153" customWidth="1"/>
    <col min="9476" max="9479" width="12.7109375" style="153" customWidth="1"/>
    <col min="9480" max="9728" width="9.140625" style="153"/>
    <col min="9729" max="9729" width="41.140625" style="153" customWidth="1"/>
    <col min="9730" max="9730" width="5.28515625" style="153" customWidth="1"/>
    <col min="9731" max="9731" width="13.7109375" style="153" customWidth="1"/>
    <col min="9732" max="9735" width="12.7109375" style="153" customWidth="1"/>
    <col min="9736" max="9984" width="9.140625" style="153"/>
    <col min="9985" max="9985" width="41.140625" style="153" customWidth="1"/>
    <col min="9986" max="9986" width="5.28515625" style="153" customWidth="1"/>
    <col min="9987" max="9987" width="13.7109375" style="153" customWidth="1"/>
    <col min="9988" max="9991" width="12.7109375" style="153" customWidth="1"/>
    <col min="9992" max="10240" width="9.140625" style="153"/>
    <col min="10241" max="10241" width="41.140625" style="153" customWidth="1"/>
    <col min="10242" max="10242" width="5.28515625" style="153" customWidth="1"/>
    <col min="10243" max="10243" width="13.7109375" style="153" customWidth="1"/>
    <col min="10244" max="10247" width="12.7109375" style="153" customWidth="1"/>
    <col min="10248" max="10496" width="9.140625" style="153"/>
    <col min="10497" max="10497" width="41.140625" style="153" customWidth="1"/>
    <col min="10498" max="10498" width="5.28515625" style="153" customWidth="1"/>
    <col min="10499" max="10499" width="13.7109375" style="153" customWidth="1"/>
    <col min="10500" max="10503" width="12.7109375" style="153" customWidth="1"/>
    <col min="10504" max="10752" width="9.140625" style="153"/>
    <col min="10753" max="10753" width="41.140625" style="153" customWidth="1"/>
    <col min="10754" max="10754" width="5.28515625" style="153" customWidth="1"/>
    <col min="10755" max="10755" width="13.7109375" style="153" customWidth="1"/>
    <col min="10756" max="10759" width="12.7109375" style="153" customWidth="1"/>
    <col min="10760" max="11008" width="9.140625" style="153"/>
    <col min="11009" max="11009" width="41.140625" style="153" customWidth="1"/>
    <col min="11010" max="11010" width="5.28515625" style="153" customWidth="1"/>
    <col min="11011" max="11011" width="13.7109375" style="153" customWidth="1"/>
    <col min="11012" max="11015" width="12.7109375" style="153" customWidth="1"/>
    <col min="11016" max="11264" width="9.140625" style="153"/>
    <col min="11265" max="11265" width="41.140625" style="153" customWidth="1"/>
    <col min="11266" max="11266" width="5.28515625" style="153" customWidth="1"/>
    <col min="11267" max="11267" width="13.7109375" style="153" customWidth="1"/>
    <col min="11268" max="11271" width="12.7109375" style="153" customWidth="1"/>
    <col min="11272" max="11520" width="9.140625" style="153"/>
    <col min="11521" max="11521" width="41.140625" style="153" customWidth="1"/>
    <col min="11522" max="11522" width="5.28515625" style="153" customWidth="1"/>
    <col min="11523" max="11523" width="13.7109375" style="153" customWidth="1"/>
    <col min="11524" max="11527" width="12.7109375" style="153" customWidth="1"/>
    <col min="11528" max="11776" width="9.140625" style="153"/>
    <col min="11777" max="11777" width="41.140625" style="153" customWidth="1"/>
    <col min="11778" max="11778" width="5.28515625" style="153" customWidth="1"/>
    <col min="11779" max="11779" width="13.7109375" style="153" customWidth="1"/>
    <col min="11780" max="11783" width="12.7109375" style="153" customWidth="1"/>
    <col min="11784" max="12032" width="9.140625" style="153"/>
    <col min="12033" max="12033" width="41.140625" style="153" customWidth="1"/>
    <col min="12034" max="12034" width="5.28515625" style="153" customWidth="1"/>
    <col min="12035" max="12035" width="13.7109375" style="153" customWidth="1"/>
    <col min="12036" max="12039" width="12.7109375" style="153" customWidth="1"/>
    <col min="12040" max="12288" width="9.140625" style="153"/>
    <col min="12289" max="12289" width="41.140625" style="153" customWidth="1"/>
    <col min="12290" max="12290" width="5.28515625" style="153" customWidth="1"/>
    <col min="12291" max="12291" width="13.7109375" style="153" customWidth="1"/>
    <col min="12292" max="12295" width="12.7109375" style="153" customWidth="1"/>
    <col min="12296" max="12544" width="9.140625" style="153"/>
    <col min="12545" max="12545" width="41.140625" style="153" customWidth="1"/>
    <col min="12546" max="12546" width="5.28515625" style="153" customWidth="1"/>
    <col min="12547" max="12547" width="13.7109375" style="153" customWidth="1"/>
    <col min="12548" max="12551" width="12.7109375" style="153" customWidth="1"/>
    <col min="12552" max="12800" width="9.140625" style="153"/>
    <col min="12801" max="12801" width="41.140625" style="153" customWidth="1"/>
    <col min="12802" max="12802" width="5.28515625" style="153" customWidth="1"/>
    <col min="12803" max="12803" width="13.7109375" style="153" customWidth="1"/>
    <col min="12804" max="12807" width="12.7109375" style="153" customWidth="1"/>
    <col min="12808" max="13056" width="9.140625" style="153"/>
    <col min="13057" max="13057" width="41.140625" style="153" customWidth="1"/>
    <col min="13058" max="13058" width="5.28515625" style="153" customWidth="1"/>
    <col min="13059" max="13059" width="13.7109375" style="153" customWidth="1"/>
    <col min="13060" max="13063" width="12.7109375" style="153" customWidth="1"/>
    <col min="13064" max="13312" width="9.140625" style="153"/>
    <col min="13313" max="13313" width="41.140625" style="153" customWidth="1"/>
    <col min="13314" max="13314" width="5.28515625" style="153" customWidth="1"/>
    <col min="13315" max="13315" width="13.7109375" style="153" customWidth="1"/>
    <col min="13316" max="13319" width="12.7109375" style="153" customWidth="1"/>
    <col min="13320" max="13568" width="9.140625" style="153"/>
    <col min="13569" max="13569" width="41.140625" style="153" customWidth="1"/>
    <col min="13570" max="13570" width="5.28515625" style="153" customWidth="1"/>
    <col min="13571" max="13571" width="13.7109375" style="153" customWidth="1"/>
    <col min="13572" max="13575" width="12.7109375" style="153" customWidth="1"/>
    <col min="13576" max="13824" width="9.140625" style="153"/>
    <col min="13825" max="13825" width="41.140625" style="153" customWidth="1"/>
    <col min="13826" max="13826" width="5.28515625" style="153" customWidth="1"/>
    <col min="13827" max="13827" width="13.7109375" style="153" customWidth="1"/>
    <col min="13828" max="13831" width="12.7109375" style="153" customWidth="1"/>
    <col min="13832" max="14080" width="9.140625" style="153"/>
    <col min="14081" max="14081" width="41.140625" style="153" customWidth="1"/>
    <col min="14082" max="14082" width="5.28515625" style="153" customWidth="1"/>
    <col min="14083" max="14083" width="13.7109375" style="153" customWidth="1"/>
    <col min="14084" max="14087" width="12.7109375" style="153" customWidth="1"/>
    <col min="14088" max="14336" width="9.140625" style="153"/>
    <col min="14337" max="14337" width="41.140625" style="153" customWidth="1"/>
    <col min="14338" max="14338" width="5.28515625" style="153" customWidth="1"/>
    <col min="14339" max="14339" width="13.7109375" style="153" customWidth="1"/>
    <col min="14340" max="14343" width="12.7109375" style="153" customWidth="1"/>
    <col min="14344" max="14592" width="9.140625" style="153"/>
    <col min="14593" max="14593" width="41.140625" style="153" customWidth="1"/>
    <col min="14594" max="14594" width="5.28515625" style="153" customWidth="1"/>
    <col min="14595" max="14595" width="13.7109375" style="153" customWidth="1"/>
    <col min="14596" max="14599" width="12.7109375" style="153" customWidth="1"/>
    <col min="14600" max="14848" width="9.140625" style="153"/>
    <col min="14849" max="14849" width="41.140625" style="153" customWidth="1"/>
    <col min="14850" max="14850" width="5.28515625" style="153" customWidth="1"/>
    <col min="14851" max="14851" width="13.7109375" style="153" customWidth="1"/>
    <col min="14852" max="14855" width="12.7109375" style="153" customWidth="1"/>
    <col min="14856" max="15104" width="9.140625" style="153"/>
    <col min="15105" max="15105" width="41.140625" style="153" customWidth="1"/>
    <col min="15106" max="15106" width="5.28515625" style="153" customWidth="1"/>
    <col min="15107" max="15107" width="13.7109375" style="153" customWidth="1"/>
    <col min="15108" max="15111" width="12.7109375" style="153" customWidth="1"/>
    <col min="15112" max="15360" width="9.140625" style="153"/>
    <col min="15361" max="15361" width="41.140625" style="153" customWidth="1"/>
    <col min="15362" max="15362" width="5.28515625" style="153" customWidth="1"/>
    <col min="15363" max="15363" width="13.7109375" style="153" customWidth="1"/>
    <col min="15364" max="15367" width="12.7109375" style="153" customWidth="1"/>
    <col min="15368" max="15616" width="9.140625" style="153"/>
    <col min="15617" max="15617" width="41.140625" style="153" customWidth="1"/>
    <col min="15618" max="15618" width="5.28515625" style="153" customWidth="1"/>
    <col min="15619" max="15619" width="13.7109375" style="153" customWidth="1"/>
    <col min="15620" max="15623" width="12.7109375" style="153" customWidth="1"/>
    <col min="15624" max="15872" width="9.140625" style="153"/>
    <col min="15873" max="15873" width="41.140625" style="153" customWidth="1"/>
    <col min="15874" max="15874" width="5.28515625" style="153" customWidth="1"/>
    <col min="15875" max="15875" width="13.7109375" style="153" customWidth="1"/>
    <col min="15876" max="15879" width="12.7109375" style="153" customWidth="1"/>
    <col min="15880" max="16128" width="9.140625" style="153"/>
    <col min="16129" max="16129" width="41.140625" style="153" customWidth="1"/>
    <col min="16130" max="16130" width="5.28515625" style="153" customWidth="1"/>
    <col min="16131" max="16131" width="13.7109375" style="153" customWidth="1"/>
    <col min="16132" max="16135" width="12.7109375" style="153" customWidth="1"/>
    <col min="16136" max="16384" width="9.140625" style="153"/>
  </cols>
  <sheetData>
    <row r="1" spans="1:20" s="1" customFormat="1" ht="24.95" customHeight="1" x14ac:dyDescent="0.2">
      <c r="A1" s="144" t="s">
        <v>175</v>
      </c>
      <c r="B1" s="3"/>
      <c r="C1" s="4"/>
      <c r="D1" s="5"/>
      <c r="E1" s="5"/>
    </row>
    <row r="2" spans="1:20" s="1" customFormat="1" x14ac:dyDescent="0.2">
      <c r="A2" s="146" t="s">
        <v>176</v>
      </c>
      <c r="B2" s="146"/>
      <c r="C2" s="26"/>
      <c r="D2" s="147"/>
      <c r="E2" s="5"/>
      <c r="J2" s="148"/>
      <c r="K2" s="149"/>
      <c r="L2" s="149"/>
      <c r="O2" s="149"/>
      <c r="Q2" s="5"/>
      <c r="R2" s="5"/>
      <c r="S2" s="5"/>
      <c r="T2" s="5"/>
    </row>
    <row r="3" spans="1:20" s="1" customFormat="1" ht="6" customHeight="1" x14ac:dyDescent="0.2"/>
    <row r="4" spans="1:20" s="1" customFormat="1" ht="15.95" customHeight="1" x14ac:dyDescent="0.2">
      <c r="A4" s="110" t="s">
        <v>314</v>
      </c>
      <c r="B4" s="110"/>
      <c r="C4" s="6"/>
      <c r="D4" s="6"/>
      <c r="G4" s="10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" customFormat="1" ht="6" customHeight="1" x14ac:dyDescent="0.25">
      <c r="A5" s="7"/>
      <c r="B5" s="7"/>
      <c r="F5" s="34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7.100000000000001" customHeight="1" x14ac:dyDescent="0.2">
      <c r="A6" s="197" t="s">
        <v>170</v>
      </c>
      <c r="B6" s="198"/>
      <c r="C6" s="151"/>
      <c r="D6" s="152" t="s">
        <v>179</v>
      </c>
      <c r="E6" s="152" t="s">
        <v>203</v>
      </c>
      <c r="F6" s="152" t="s">
        <v>315</v>
      </c>
      <c r="G6" s="152" t="s">
        <v>316</v>
      </c>
    </row>
    <row r="7" spans="1:20" ht="14.1" customHeight="1" x14ac:dyDescent="0.2">
      <c r="A7" s="154">
        <v>1</v>
      </c>
      <c r="B7" s="201"/>
      <c r="C7" s="156" t="s">
        <v>13</v>
      </c>
      <c r="D7" s="157" t="s">
        <v>317</v>
      </c>
      <c r="E7" s="157" t="s">
        <v>318</v>
      </c>
      <c r="F7" s="157" t="s">
        <v>319</v>
      </c>
      <c r="G7" s="157" t="s">
        <v>317</v>
      </c>
    </row>
    <row r="8" spans="1:20" ht="14.1" customHeight="1" x14ac:dyDescent="0.2">
      <c r="A8" s="158"/>
      <c r="B8" s="202"/>
      <c r="C8" s="160" t="s">
        <v>14</v>
      </c>
      <c r="D8" s="157" t="s">
        <v>320</v>
      </c>
      <c r="E8" s="157" t="s">
        <v>321</v>
      </c>
      <c r="F8" s="157" t="s">
        <v>322</v>
      </c>
      <c r="G8" s="157" t="s">
        <v>322</v>
      </c>
    </row>
    <row r="9" spans="1:20" ht="14.1" customHeight="1" x14ac:dyDescent="0.2">
      <c r="A9" s="161" t="s">
        <v>367</v>
      </c>
      <c r="B9" s="162"/>
      <c r="C9" s="160" t="s">
        <v>172</v>
      </c>
      <c r="D9" s="157" t="s">
        <v>323</v>
      </c>
      <c r="E9" s="157" t="s">
        <v>324</v>
      </c>
      <c r="F9" s="157" t="s">
        <v>325</v>
      </c>
      <c r="G9" s="157"/>
    </row>
    <row r="10" spans="1:20" ht="14.1" customHeight="1" x14ac:dyDescent="0.2">
      <c r="A10" s="161"/>
      <c r="B10" s="162"/>
      <c r="C10" s="160" t="s">
        <v>173</v>
      </c>
      <c r="D10" s="163" t="s">
        <v>326</v>
      </c>
      <c r="E10" s="163" t="s">
        <v>327</v>
      </c>
      <c r="F10" s="163" t="s">
        <v>328</v>
      </c>
      <c r="G10" s="163" t="s">
        <v>329</v>
      </c>
      <c r="I10" s="164"/>
      <c r="J10" s="164"/>
      <c r="K10" s="164"/>
      <c r="L10" s="164"/>
      <c r="M10" s="164"/>
    </row>
    <row r="11" spans="1:20" ht="14.1" customHeight="1" x14ac:dyDescent="0.2">
      <c r="A11" s="161"/>
      <c r="B11" s="162"/>
      <c r="C11" s="160" t="s">
        <v>18</v>
      </c>
      <c r="D11" s="165" t="s">
        <v>330</v>
      </c>
      <c r="E11" s="165" t="s">
        <v>331</v>
      </c>
      <c r="F11" s="165" t="s">
        <v>332</v>
      </c>
      <c r="G11" s="165" t="s">
        <v>333</v>
      </c>
    </row>
    <row r="12" spans="1:20" ht="14.1" customHeight="1" x14ac:dyDescent="0.2">
      <c r="A12" s="161" t="s">
        <v>368</v>
      </c>
      <c r="B12" s="166"/>
      <c r="C12" s="167" t="s">
        <v>32</v>
      </c>
      <c r="D12" s="168" t="s">
        <v>332</v>
      </c>
      <c r="E12" s="168" t="s">
        <v>334</v>
      </c>
      <c r="F12" s="168" t="s">
        <v>332</v>
      </c>
      <c r="G12" s="168" t="s">
        <v>309</v>
      </c>
    </row>
    <row r="13" spans="1:20" ht="14.1" customHeight="1" x14ac:dyDescent="0.2">
      <c r="A13" s="161"/>
      <c r="B13" s="166"/>
      <c r="C13" s="160" t="s">
        <v>174</v>
      </c>
      <c r="D13" s="169">
        <v>1.9097222222221877E-3</v>
      </c>
      <c r="E13" s="169">
        <v>1.782407407407316E-3</v>
      </c>
      <c r="F13" s="169">
        <v>1.8402777777778434E-3</v>
      </c>
      <c r="G13" s="169">
        <v>5.532407407407347E-3</v>
      </c>
      <c r="I13" s="164"/>
    </row>
    <row r="14" spans="1:20" ht="14.1" customHeight="1" thickBot="1" x14ac:dyDescent="0.25">
      <c r="A14" s="170"/>
      <c r="B14" s="171"/>
      <c r="C14" s="172" t="s">
        <v>19</v>
      </c>
      <c r="D14" s="173">
        <v>52</v>
      </c>
      <c r="E14" s="173">
        <v>56</v>
      </c>
      <c r="F14" s="173">
        <v>56</v>
      </c>
      <c r="G14" s="173"/>
    </row>
    <row r="15" spans="1:20" ht="14.1" customHeight="1" thickTop="1" x14ac:dyDescent="0.2">
      <c r="A15" s="174">
        <v>2</v>
      </c>
      <c r="B15" s="203"/>
      <c r="C15" s="175" t="s">
        <v>13</v>
      </c>
      <c r="D15" s="176" t="s">
        <v>317</v>
      </c>
      <c r="E15" s="177" t="s">
        <v>335</v>
      </c>
      <c r="F15" s="177" t="s">
        <v>336</v>
      </c>
      <c r="G15" s="177" t="s">
        <v>317</v>
      </c>
    </row>
    <row r="16" spans="1:20" ht="14.1" customHeight="1" x14ac:dyDescent="0.2">
      <c r="A16" s="158"/>
      <c r="B16" s="202"/>
      <c r="C16" s="160" t="s">
        <v>14</v>
      </c>
      <c r="D16" s="178" t="s">
        <v>337</v>
      </c>
      <c r="E16" s="157" t="s">
        <v>338</v>
      </c>
      <c r="F16" s="157" t="s">
        <v>339</v>
      </c>
      <c r="G16" s="157" t="s">
        <v>339</v>
      </c>
    </row>
    <row r="17" spans="1:7" ht="14.1" customHeight="1" x14ac:dyDescent="0.2">
      <c r="A17" s="161" t="s">
        <v>369</v>
      </c>
      <c r="B17" s="162"/>
      <c r="C17" s="160" t="s">
        <v>172</v>
      </c>
      <c r="D17" s="178" t="s">
        <v>340</v>
      </c>
      <c r="E17" s="157" t="s">
        <v>341</v>
      </c>
      <c r="F17" s="157" t="s">
        <v>342</v>
      </c>
      <c r="G17" s="157"/>
    </row>
    <row r="18" spans="1:7" ht="14.1" customHeight="1" x14ac:dyDescent="0.2">
      <c r="A18" s="161"/>
      <c r="B18" s="162"/>
      <c r="C18" s="160" t="s">
        <v>173</v>
      </c>
      <c r="D18" s="180" t="s">
        <v>343</v>
      </c>
      <c r="E18" s="163" t="s">
        <v>344</v>
      </c>
      <c r="F18" s="163" t="s">
        <v>345</v>
      </c>
      <c r="G18" s="163" t="s">
        <v>346</v>
      </c>
    </row>
    <row r="19" spans="1:7" ht="14.1" customHeight="1" x14ac:dyDescent="0.2">
      <c r="A19" s="161"/>
      <c r="B19" s="162"/>
      <c r="C19" s="160" t="s">
        <v>18</v>
      </c>
      <c r="D19" s="181" t="s">
        <v>347</v>
      </c>
      <c r="E19" s="165" t="s">
        <v>348</v>
      </c>
      <c r="F19" s="165" t="s">
        <v>349</v>
      </c>
      <c r="G19" s="165" t="s">
        <v>350</v>
      </c>
    </row>
    <row r="20" spans="1:7" ht="14.1" customHeight="1" x14ac:dyDescent="0.2">
      <c r="A20" s="161" t="s">
        <v>370</v>
      </c>
      <c r="B20" s="166"/>
      <c r="C20" s="167" t="s">
        <v>32</v>
      </c>
      <c r="D20" s="168" t="s">
        <v>351</v>
      </c>
      <c r="E20" s="168" t="s">
        <v>352</v>
      </c>
      <c r="F20" s="168" t="s">
        <v>349</v>
      </c>
      <c r="G20" s="168" t="s">
        <v>185</v>
      </c>
    </row>
    <row r="21" spans="1:7" ht="14.1" customHeight="1" x14ac:dyDescent="0.2">
      <c r="A21" s="161"/>
      <c r="B21" s="166"/>
      <c r="C21" s="160" t="s">
        <v>174</v>
      </c>
      <c r="D21" s="182">
        <v>1.7708333333333326E-3</v>
      </c>
      <c r="E21" s="169">
        <v>3.3796296296295658E-3</v>
      </c>
      <c r="F21" s="169">
        <v>5.2662037037036757E-3</v>
      </c>
      <c r="G21" s="169">
        <v>1.0416666666666574E-2</v>
      </c>
    </row>
    <row r="22" spans="1:7" ht="14.1" customHeight="1" thickBot="1" x14ac:dyDescent="0.25">
      <c r="A22" s="170"/>
      <c r="B22" s="171"/>
      <c r="C22" s="172" t="s">
        <v>19</v>
      </c>
      <c r="D22" s="183">
        <v>52</v>
      </c>
      <c r="E22" s="184">
        <v>52</v>
      </c>
      <c r="F22" s="184">
        <v>64</v>
      </c>
      <c r="G22" s="184"/>
    </row>
    <row r="23" spans="1:7" ht="14.1" customHeight="1" thickTop="1" x14ac:dyDescent="0.2">
      <c r="A23" s="174">
        <v>3</v>
      </c>
      <c r="B23" s="203"/>
      <c r="C23" s="175" t="s">
        <v>13</v>
      </c>
      <c r="D23" s="176" t="s">
        <v>317</v>
      </c>
      <c r="E23" s="177" t="s">
        <v>353</v>
      </c>
      <c r="F23" s="177" t="s">
        <v>354</v>
      </c>
      <c r="G23" s="177" t="s">
        <v>317</v>
      </c>
    </row>
    <row r="24" spans="1:7" ht="14.1" customHeight="1" x14ac:dyDescent="0.2">
      <c r="A24" s="158"/>
      <c r="B24" s="202"/>
      <c r="C24" s="160" t="s">
        <v>14</v>
      </c>
      <c r="D24" s="178" t="s">
        <v>355</v>
      </c>
      <c r="E24" s="157" t="s">
        <v>356</v>
      </c>
      <c r="F24" s="157" t="s">
        <v>357</v>
      </c>
      <c r="G24" s="157" t="s">
        <v>357</v>
      </c>
    </row>
    <row r="25" spans="1:7" ht="14.1" customHeight="1" x14ac:dyDescent="0.2">
      <c r="A25" s="161" t="s">
        <v>371</v>
      </c>
      <c r="B25" s="162"/>
      <c r="C25" s="160" t="s">
        <v>172</v>
      </c>
      <c r="D25" s="178" t="s">
        <v>358</v>
      </c>
      <c r="E25" s="157" t="s">
        <v>359</v>
      </c>
      <c r="F25" s="157" t="s">
        <v>360</v>
      </c>
      <c r="G25" s="157"/>
    </row>
    <row r="26" spans="1:7" ht="14.1" customHeight="1" x14ac:dyDescent="0.2">
      <c r="A26" s="161"/>
      <c r="B26" s="162"/>
      <c r="C26" s="160" t="s">
        <v>173</v>
      </c>
      <c r="D26" s="180" t="s">
        <v>361</v>
      </c>
      <c r="E26" s="163" t="s">
        <v>362</v>
      </c>
      <c r="F26" s="163" t="s">
        <v>363</v>
      </c>
      <c r="G26" s="163" t="s">
        <v>364</v>
      </c>
    </row>
    <row r="27" spans="1:7" ht="14.1" customHeight="1" x14ac:dyDescent="0.2">
      <c r="A27" s="161"/>
      <c r="B27" s="162"/>
      <c r="C27" s="160" t="s">
        <v>18</v>
      </c>
      <c r="D27" s="181" t="s">
        <v>365</v>
      </c>
      <c r="E27" s="165" t="s">
        <v>366</v>
      </c>
      <c r="F27" s="165" t="s">
        <v>349</v>
      </c>
      <c r="G27" s="165" t="s">
        <v>350</v>
      </c>
    </row>
    <row r="28" spans="1:7" ht="14.1" customHeight="1" x14ac:dyDescent="0.2">
      <c r="A28" s="161" t="s">
        <v>372</v>
      </c>
      <c r="B28" s="166"/>
      <c r="C28" s="167" t="s">
        <v>32</v>
      </c>
      <c r="D28" s="168" t="s">
        <v>351</v>
      </c>
      <c r="E28" s="168" t="s">
        <v>352</v>
      </c>
      <c r="F28" s="168" t="s">
        <v>349</v>
      </c>
      <c r="G28" s="168" t="s">
        <v>185</v>
      </c>
    </row>
    <row r="29" spans="1:7" ht="14.1" customHeight="1" x14ac:dyDescent="0.2">
      <c r="A29" s="161"/>
      <c r="B29" s="166"/>
      <c r="C29" s="160" t="s">
        <v>174</v>
      </c>
      <c r="D29" s="182">
        <v>1.7592592592592937E-3</v>
      </c>
      <c r="E29" s="169">
        <v>3.4259259259259434E-3</v>
      </c>
      <c r="F29" s="169">
        <v>3.368055555555638E-3</v>
      </c>
      <c r="G29" s="169">
        <v>8.553240740740875E-3</v>
      </c>
    </row>
    <row r="30" spans="1:7" ht="14.1" customHeight="1" thickBot="1" x14ac:dyDescent="0.25">
      <c r="A30" s="170"/>
      <c r="B30" s="171"/>
      <c r="C30" s="172" t="s">
        <v>19</v>
      </c>
      <c r="D30" s="183">
        <v>48</v>
      </c>
      <c r="E30" s="184">
        <v>60</v>
      </c>
      <c r="F30" s="184">
        <v>60</v>
      </c>
      <c r="G30" s="184"/>
    </row>
    <row r="31" spans="1:7" ht="13.5" thickTop="1" x14ac:dyDescent="0.2"/>
  </sheetData>
  <mergeCells count="12">
    <mergeCell ref="A20:B22"/>
    <mergeCell ref="A23:A24"/>
    <mergeCell ref="A25:A27"/>
    <mergeCell ref="B25:B27"/>
    <mergeCell ref="A28:B30"/>
    <mergeCell ref="A7:A8"/>
    <mergeCell ref="A9:A11"/>
    <mergeCell ref="B9:B11"/>
    <mergeCell ref="A12:B14"/>
    <mergeCell ref="A15:A16"/>
    <mergeCell ref="A17:A19"/>
    <mergeCell ref="B17:B19"/>
  </mergeCells>
  <pageMargins left="0.31496062992125984" right="0.31496062992125984" top="0.19685039370078741" bottom="0.19685039370078741" header="0.51181102362204722" footer="0.51181102362204722"/>
  <pageSetup paperSize="9" scale="8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C0D9-3009-478D-B3EA-150A4CB51001}">
  <sheetPr>
    <pageSetUpPr fitToPage="1"/>
  </sheetPr>
  <dimension ref="A1:S143"/>
  <sheetViews>
    <sheetView topLeftCell="A19" zoomScale="122" workbookViewId="0">
      <selection activeCell="A137" sqref="A137:A139"/>
    </sheetView>
  </sheetViews>
  <sheetFormatPr defaultRowHeight="12.75" x14ac:dyDescent="0.2"/>
  <cols>
    <col min="1" max="1" width="53.140625" style="153" customWidth="1"/>
    <col min="2" max="2" width="5.28515625" style="153" customWidth="1"/>
    <col min="3" max="3" width="13.7109375" style="153" customWidth="1"/>
    <col min="4" max="6" width="14.7109375" style="153" customWidth="1"/>
    <col min="7" max="256" width="9.140625" style="153"/>
    <col min="257" max="257" width="53.140625" style="153" customWidth="1"/>
    <col min="258" max="258" width="5.28515625" style="153" customWidth="1"/>
    <col min="259" max="259" width="13.7109375" style="153" customWidth="1"/>
    <col min="260" max="262" width="14.7109375" style="153" customWidth="1"/>
    <col min="263" max="512" width="9.140625" style="153"/>
    <col min="513" max="513" width="53.140625" style="153" customWidth="1"/>
    <col min="514" max="514" width="5.28515625" style="153" customWidth="1"/>
    <col min="515" max="515" width="13.7109375" style="153" customWidth="1"/>
    <col min="516" max="518" width="14.7109375" style="153" customWidth="1"/>
    <col min="519" max="768" width="9.140625" style="153"/>
    <col min="769" max="769" width="53.140625" style="153" customWidth="1"/>
    <col min="770" max="770" width="5.28515625" style="153" customWidth="1"/>
    <col min="771" max="771" width="13.7109375" style="153" customWidth="1"/>
    <col min="772" max="774" width="14.7109375" style="153" customWidth="1"/>
    <col min="775" max="1024" width="9.140625" style="153"/>
    <col min="1025" max="1025" width="53.140625" style="153" customWidth="1"/>
    <col min="1026" max="1026" width="5.28515625" style="153" customWidth="1"/>
    <col min="1027" max="1027" width="13.7109375" style="153" customWidth="1"/>
    <col min="1028" max="1030" width="14.7109375" style="153" customWidth="1"/>
    <col min="1031" max="1280" width="9.140625" style="153"/>
    <col min="1281" max="1281" width="53.140625" style="153" customWidth="1"/>
    <col min="1282" max="1282" width="5.28515625" style="153" customWidth="1"/>
    <col min="1283" max="1283" width="13.7109375" style="153" customWidth="1"/>
    <col min="1284" max="1286" width="14.7109375" style="153" customWidth="1"/>
    <col min="1287" max="1536" width="9.140625" style="153"/>
    <col min="1537" max="1537" width="53.140625" style="153" customWidth="1"/>
    <col min="1538" max="1538" width="5.28515625" style="153" customWidth="1"/>
    <col min="1539" max="1539" width="13.7109375" style="153" customWidth="1"/>
    <col min="1540" max="1542" width="14.7109375" style="153" customWidth="1"/>
    <col min="1543" max="1792" width="9.140625" style="153"/>
    <col min="1793" max="1793" width="53.140625" style="153" customWidth="1"/>
    <col min="1794" max="1794" width="5.28515625" style="153" customWidth="1"/>
    <col min="1795" max="1795" width="13.7109375" style="153" customWidth="1"/>
    <col min="1796" max="1798" width="14.7109375" style="153" customWidth="1"/>
    <col min="1799" max="2048" width="9.140625" style="153"/>
    <col min="2049" max="2049" width="53.140625" style="153" customWidth="1"/>
    <col min="2050" max="2050" width="5.28515625" style="153" customWidth="1"/>
    <col min="2051" max="2051" width="13.7109375" style="153" customWidth="1"/>
    <col min="2052" max="2054" width="14.7109375" style="153" customWidth="1"/>
    <col min="2055" max="2304" width="9.140625" style="153"/>
    <col min="2305" max="2305" width="53.140625" style="153" customWidth="1"/>
    <col min="2306" max="2306" width="5.28515625" style="153" customWidth="1"/>
    <col min="2307" max="2307" width="13.7109375" style="153" customWidth="1"/>
    <col min="2308" max="2310" width="14.7109375" style="153" customWidth="1"/>
    <col min="2311" max="2560" width="9.140625" style="153"/>
    <col min="2561" max="2561" width="53.140625" style="153" customWidth="1"/>
    <col min="2562" max="2562" width="5.28515625" style="153" customWidth="1"/>
    <col min="2563" max="2563" width="13.7109375" style="153" customWidth="1"/>
    <col min="2564" max="2566" width="14.7109375" style="153" customWidth="1"/>
    <col min="2567" max="2816" width="9.140625" style="153"/>
    <col min="2817" max="2817" width="53.140625" style="153" customWidth="1"/>
    <col min="2818" max="2818" width="5.28515625" style="153" customWidth="1"/>
    <col min="2819" max="2819" width="13.7109375" style="153" customWidth="1"/>
    <col min="2820" max="2822" width="14.7109375" style="153" customWidth="1"/>
    <col min="2823" max="3072" width="9.140625" style="153"/>
    <col min="3073" max="3073" width="53.140625" style="153" customWidth="1"/>
    <col min="3074" max="3074" width="5.28515625" style="153" customWidth="1"/>
    <col min="3075" max="3075" width="13.7109375" style="153" customWidth="1"/>
    <col min="3076" max="3078" width="14.7109375" style="153" customWidth="1"/>
    <col min="3079" max="3328" width="9.140625" style="153"/>
    <col min="3329" max="3329" width="53.140625" style="153" customWidth="1"/>
    <col min="3330" max="3330" width="5.28515625" style="153" customWidth="1"/>
    <col min="3331" max="3331" width="13.7109375" style="153" customWidth="1"/>
    <col min="3332" max="3334" width="14.7109375" style="153" customWidth="1"/>
    <col min="3335" max="3584" width="9.140625" style="153"/>
    <col min="3585" max="3585" width="53.140625" style="153" customWidth="1"/>
    <col min="3586" max="3586" width="5.28515625" style="153" customWidth="1"/>
    <col min="3587" max="3587" width="13.7109375" style="153" customWidth="1"/>
    <col min="3588" max="3590" width="14.7109375" style="153" customWidth="1"/>
    <col min="3591" max="3840" width="9.140625" style="153"/>
    <col min="3841" max="3841" width="53.140625" style="153" customWidth="1"/>
    <col min="3842" max="3842" width="5.28515625" style="153" customWidth="1"/>
    <col min="3843" max="3843" width="13.7109375" style="153" customWidth="1"/>
    <col min="3844" max="3846" width="14.7109375" style="153" customWidth="1"/>
    <col min="3847" max="4096" width="9.140625" style="153"/>
    <col min="4097" max="4097" width="53.140625" style="153" customWidth="1"/>
    <col min="4098" max="4098" width="5.28515625" style="153" customWidth="1"/>
    <col min="4099" max="4099" width="13.7109375" style="153" customWidth="1"/>
    <col min="4100" max="4102" width="14.7109375" style="153" customWidth="1"/>
    <col min="4103" max="4352" width="9.140625" style="153"/>
    <col min="4353" max="4353" width="53.140625" style="153" customWidth="1"/>
    <col min="4354" max="4354" width="5.28515625" style="153" customWidth="1"/>
    <col min="4355" max="4355" width="13.7109375" style="153" customWidth="1"/>
    <col min="4356" max="4358" width="14.7109375" style="153" customWidth="1"/>
    <col min="4359" max="4608" width="9.140625" style="153"/>
    <col min="4609" max="4609" width="53.140625" style="153" customWidth="1"/>
    <col min="4610" max="4610" width="5.28515625" style="153" customWidth="1"/>
    <col min="4611" max="4611" width="13.7109375" style="153" customWidth="1"/>
    <col min="4612" max="4614" width="14.7109375" style="153" customWidth="1"/>
    <col min="4615" max="4864" width="9.140625" style="153"/>
    <col min="4865" max="4865" width="53.140625" style="153" customWidth="1"/>
    <col min="4866" max="4866" width="5.28515625" style="153" customWidth="1"/>
    <col min="4867" max="4867" width="13.7109375" style="153" customWidth="1"/>
    <col min="4868" max="4870" width="14.7109375" style="153" customWidth="1"/>
    <col min="4871" max="5120" width="9.140625" style="153"/>
    <col min="5121" max="5121" width="53.140625" style="153" customWidth="1"/>
    <col min="5122" max="5122" width="5.28515625" style="153" customWidth="1"/>
    <col min="5123" max="5123" width="13.7109375" style="153" customWidth="1"/>
    <col min="5124" max="5126" width="14.7109375" style="153" customWidth="1"/>
    <col min="5127" max="5376" width="9.140625" style="153"/>
    <col min="5377" max="5377" width="53.140625" style="153" customWidth="1"/>
    <col min="5378" max="5378" width="5.28515625" style="153" customWidth="1"/>
    <col min="5379" max="5379" width="13.7109375" style="153" customWidth="1"/>
    <col min="5380" max="5382" width="14.7109375" style="153" customWidth="1"/>
    <col min="5383" max="5632" width="9.140625" style="153"/>
    <col min="5633" max="5633" width="53.140625" style="153" customWidth="1"/>
    <col min="5634" max="5634" width="5.28515625" style="153" customWidth="1"/>
    <col min="5635" max="5635" width="13.7109375" style="153" customWidth="1"/>
    <col min="5636" max="5638" width="14.7109375" style="153" customWidth="1"/>
    <col min="5639" max="5888" width="9.140625" style="153"/>
    <col min="5889" max="5889" width="53.140625" style="153" customWidth="1"/>
    <col min="5890" max="5890" width="5.28515625" style="153" customWidth="1"/>
    <col min="5891" max="5891" width="13.7109375" style="153" customWidth="1"/>
    <col min="5892" max="5894" width="14.7109375" style="153" customWidth="1"/>
    <col min="5895" max="6144" width="9.140625" style="153"/>
    <col min="6145" max="6145" width="53.140625" style="153" customWidth="1"/>
    <col min="6146" max="6146" width="5.28515625" style="153" customWidth="1"/>
    <col min="6147" max="6147" width="13.7109375" style="153" customWidth="1"/>
    <col min="6148" max="6150" width="14.7109375" style="153" customWidth="1"/>
    <col min="6151" max="6400" width="9.140625" style="153"/>
    <col min="6401" max="6401" width="53.140625" style="153" customWidth="1"/>
    <col min="6402" max="6402" width="5.28515625" style="153" customWidth="1"/>
    <col min="6403" max="6403" width="13.7109375" style="153" customWidth="1"/>
    <col min="6404" max="6406" width="14.7109375" style="153" customWidth="1"/>
    <col min="6407" max="6656" width="9.140625" style="153"/>
    <col min="6657" max="6657" width="53.140625" style="153" customWidth="1"/>
    <col min="6658" max="6658" width="5.28515625" style="153" customWidth="1"/>
    <col min="6659" max="6659" width="13.7109375" style="153" customWidth="1"/>
    <col min="6660" max="6662" width="14.7109375" style="153" customWidth="1"/>
    <col min="6663" max="6912" width="9.140625" style="153"/>
    <col min="6913" max="6913" width="53.140625" style="153" customWidth="1"/>
    <col min="6914" max="6914" width="5.28515625" style="153" customWidth="1"/>
    <col min="6915" max="6915" width="13.7109375" style="153" customWidth="1"/>
    <col min="6916" max="6918" width="14.7109375" style="153" customWidth="1"/>
    <col min="6919" max="7168" width="9.140625" style="153"/>
    <col min="7169" max="7169" width="53.140625" style="153" customWidth="1"/>
    <col min="7170" max="7170" width="5.28515625" style="153" customWidth="1"/>
    <col min="7171" max="7171" width="13.7109375" style="153" customWidth="1"/>
    <col min="7172" max="7174" width="14.7109375" style="153" customWidth="1"/>
    <col min="7175" max="7424" width="9.140625" style="153"/>
    <col min="7425" max="7425" width="53.140625" style="153" customWidth="1"/>
    <col min="7426" max="7426" width="5.28515625" style="153" customWidth="1"/>
    <col min="7427" max="7427" width="13.7109375" style="153" customWidth="1"/>
    <col min="7428" max="7430" width="14.7109375" style="153" customWidth="1"/>
    <col min="7431" max="7680" width="9.140625" style="153"/>
    <col min="7681" max="7681" width="53.140625" style="153" customWidth="1"/>
    <col min="7682" max="7682" width="5.28515625" style="153" customWidth="1"/>
    <col min="7683" max="7683" width="13.7109375" style="153" customWidth="1"/>
    <col min="7684" max="7686" width="14.7109375" style="153" customWidth="1"/>
    <col min="7687" max="7936" width="9.140625" style="153"/>
    <col min="7937" max="7937" width="53.140625" style="153" customWidth="1"/>
    <col min="7938" max="7938" width="5.28515625" style="153" customWidth="1"/>
    <col min="7939" max="7939" width="13.7109375" style="153" customWidth="1"/>
    <col min="7940" max="7942" width="14.7109375" style="153" customWidth="1"/>
    <col min="7943" max="8192" width="9.140625" style="153"/>
    <col min="8193" max="8193" width="53.140625" style="153" customWidth="1"/>
    <col min="8194" max="8194" width="5.28515625" style="153" customWidth="1"/>
    <col min="8195" max="8195" width="13.7109375" style="153" customWidth="1"/>
    <col min="8196" max="8198" width="14.7109375" style="153" customWidth="1"/>
    <col min="8199" max="8448" width="9.140625" style="153"/>
    <col min="8449" max="8449" width="53.140625" style="153" customWidth="1"/>
    <col min="8450" max="8450" width="5.28515625" style="153" customWidth="1"/>
    <col min="8451" max="8451" width="13.7109375" style="153" customWidth="1"/>
    <col min="8452" max="8454" width="14.7109375" style="153" customWidth="1"/>
    <col min="8455" max="8704" width="9.140625" style="153"/>
    <col min="8705" max="8705" width="53.140625" style="153" customWidth="1"/>
    <col min="8706" max="8706" width="5.28515625" style="153" customWidth="1"/>
    <col min="8707" max="8707" width="13.7109375" style="153" customWidth="1"/>
    <col min="8708" max="8710" width="14.7109375" style="153" customWidth="1"/>
    <col min="8711" max="8960" width="9.140625" style="153"/>
    <col min="8961" max="8961" width="53.140625" style="153" customWidth="1"/>
    <col min="8962" max="8962" width="5.28515625" style="153" customWidth="1"/>
    <col min="8963" max="8963" width="13.7109375" style="153" customWidth="1"/>
    <col min="8964" max="8966" width="14.7109375" style="153" customWidth="1"/>
    <col min="8967" max="9216" width="9.140625" style="153"/>
    <col min="9217" max="9217" width="53.140625" style="153" customWidth="1"/>
    <col min="9218" max="9218" width="5.28515625" style="153" customWidth="1"/>
    <col min="9219" max="9219" width="13.7109375" style="153" customWidth="1"/>
    <col min="9220" max="9222" width="14.7109375" style="153" customWidth="1"/>
    <col min="9223" max="9472" width="9.140625" style="153"/>
    <col min="9473" max="9473" width="53.140625" style="153" customWidth="1"/>
    <col min="9474" max="9474" width="5.28515625" style="153" customWidth="1"/>
    <col min="9475" max="9475" width="13.7109375" style="153" customWidth="1"/>
    <col min="9476" max="9478" width="14.7109375" style="153" customWidth="1"/>
    <col min="9479" max="9728" width="9.140625" style="153"/>
    <col min="9729" max="9729" width="53.140625" style="153" customWidth="1"/>
    <col min="9730" max="9730" width="5.28515625" style="153" customWidth="1"/>
    <col min="9731" max="9731" width="13.7109375" style="153" customWidth="1"/>
    <col min="9732" max="9734" width="14.7109375" style="153" customWidth="1"/>
    <col min="9735" max="9984" width="9.140625" style="153"/>
    <col min="9985" max="9985" width="53.140625" style="153" customWidth="1"/>
    <col min="9986" max="9986" width="5.28515625" style="153" customWidth="1"/>
    <col min="9987" max="9987" width="13.7109375" style="153" customWidth="1"/>
    <col min="9988" max="9990" width="14.7109375" style="153" customWidth="1"/>
    <col min="9991" max="10240" width="9.140625" style="153"/>
    <col min="10241" max="10241" width="53.140625" style="153" customWidth="1"/>
    <col min="10242" max="10242" width="5.28515625" style="153" customWidth="1"/>
    <col min="10243" max="10243" width="13.7109375" style="153" customWidth="1"/>
    <col min="10244" max="10246" width="14.7109375" style="153" customWidth="1"/>
    <col min="10247" max="10496" width="9.140625" style="153"/>
    <col min="10497" max="10497" width="53.140625" style="153" customWidth="1"/>
    <col min="10498" max="10498" width="5.28515625" style="153" customWidth="1"/>
    <col min="10499" max="10499" width="13.7109375" style="153" customWidth="1"/>
    <col min="10500" max="10502" width="14.7109375" style="153" customWidth="1"/>
    <col min="10503" max="10752" width="9.140625" style="153"/>
    <col min="10753" max="10753" width="53.140625" style="153" customWidth="1"/>
    <col min="10754" max="10754" width="5.28515625" style="153" customWidth="1"/>
    <col min="10755" max="10755" width="13.7109375" style="153" customWidth="1"/>
    <col min="10756" max="10758" width="14.7109375" style="153" customWidth="1"/>
    <col min="10759" max="11008" width="9.140625" style="153"/>
    <col min="11009" max="11009" width="53.140625" style="153" customWidth="1"/>
    <col min="11010" max="11010" width="5.28515625" style="153" customWidth="1"/>
    <col min="11011" max="11011" width="13.7109375" style="153" customWidth="1"/>
    <col min="11012" max="11014" width="14.7109375" style="153" customWidth="1"/>
    <col min="11015" max="11264" width="9.140625" style="153"/>
    <col min="11265" max="11265" width="53.140625" style="153" customWidth="1"/>
    <col min="11266" max="11266" width="5.28515625" style="153" customWidth="1"/>
    <col min="11267" max="11267" width="13.7109375" style="153" customWidth="1"/>
    <col min="11268" max="11270" width="14.7109375" style="153" customWidth="1"/>
    <col min="11271" max="11520" width="9.140625" style="153"/>
    <col min="11521" max="11521" width="53.140625" style="153" customWidth="1"/>
    <col min="11522" max="11522" width="5.28515625" style="153" customWidth="1"/>
    <col min="11523" max="11523" width="13.7109375" style="153" customWidth="1"/>
    <col min="11524" max="11526" width="14.7109375" style="153" customWidth="1"/>
    <col min="11527" max="11776" width="9.140625" style="153"/>
    <col min="11777" max="11777" width="53.140625" style="153" customWidth="1"/>
    <col min="11778" max="11778" width="5.28515625" style="153" customWidth="1"/>
    <col min="11779" max="11779" width="13.7109375" style="153" customWidth="1"/>
    <col min="11780" max="11782" width="14.7109375" style="153" customWidth="1"/>
    <col min="11783" max="12032" width="9.140625" style="153"/>
    <col min="12033" max="12033" width="53.140625" style="153" customWidth="1"/>
    <col min="12034" max="12034" width="5.28515625" style="153" customWidth="1"/>
    <col min="12035" max="12035" width="13.7109375" style="153" customWidth="1"/>
    <col min="12036" max="12038" width="14.7109375" style="153" customWidth="1"/>
    <col min="12039" max="12288" width="9.140625" style="153"/>
    <col min="12289" max="12289" width="53.140625" style="153" customWidth="1"/>
    <col min="12290" max="12290" width="5.28515625" style="153" customWidth="1"/>
    <col min="12291" max="12291" width="13.7109375" style="153" customWidth="1"/>
    <col min="12292" max="12294" width="14.7109375" style="153" customWidth="1"/>
    <col min="12295" max="12544" width="9.140625" style="153"/>
    <col min="12545" max="12545" width="53.140625" style="153" customWidth="1"/>
    <col min="12546" max="12546" width="5.28515625" style="153" customWidth="1"/>
    <col min="12547" max="12547" width="13.7109375" style="153" customWidth="1"/>
    <col min="12548" max="12550" width="14.7109375" style="153" customWidth="1"/>
    <col min="12551" max="12800" width="9.140625" style="153"/>
    <col min="12801" max="12801" width="53.140625" style="153" customWidth="1"/>
    <col min="12802" max="12802" width="5.28515625" style="153" customWidth="1"/>
    <col min="12803" max="12803" width="13.7109375" style="153" customWidth="1"/>
    <col min="12804" max="12806" width="14.7109375" style="153" customWidth="1"/>
    <col min="12807" max="13056" width="9.140625" style="153"/>
    <col min="13057" max="13057" width="53.140625" style="153" customWidth="1"/>
    <col min="13058" max="13058" width="5.28515625" style="153" customWidth="1"/>
    <col min="13059" max="13059" width="13.7109375" style="153" customWidth="1"/>
    <col min="13060" max="13062" width="14.7109375" style="153" customWidth="1"/>
    <col min="13063" max="13312" width="9.140625" style="153"/>
    <col min="13313" max="13313" width="53.140625" style="153" customWidth="1"/>
    <col min="13314" max="13314" width="5.28515625" style="153" customWidth="1"/>
    <col min="13315" max="13315" width="13.7109375" style="153" customWidth="1"/>
    <col min="13316" max="13318" width="14.7109375" style="153" customWidth="1"/>
    <col min="13319" max="13568" width="9.140625" style="153"/>
    <col min="13569" max="13569" width="53.140625" style="153" customWidth="1"/>
    <col min="13570" max="13570" width="5.28515625" style="153" customWidth="1"/>
    <col min="13571" max="13571" width="13.7109375" style="153" customWidth="1"/>
    <col min="13572" max="13574" width="14.7109375" style="153" customWidth="1"/>
    <col min="13575" max="13824" width="9.140625" style="153"/>
    <col min="13825" max="13825" width="53.140625" style="153" customWidth="1"/>
    <col min="13826" max="13826" width="5.28515625" style="153" customWidth="1"/>
    <col min="13827" max="13827" width="13.7109375" style="153" customWidth="1"/>
    <col min="13828" max="13830" width="14.7109375" style="153" customWidth="1"/>
    <col min="13831" max="14080" width="9.140625" style="153"/>
    <col min="14081" max="14081" width="53.140625" style="153" customWidth="1"/>
    <col min="14082" max="14082" width="5.28515625" style="153" customWidth="1"/>
    <col min="14083" max="14083" width="13.7109375" style="153" customWidth="1"/>
    <col min="14084" max="14086" width="14.7109375" style="153" customWidth="1"/>
    <col min="14087" max="14336" width="9.140625" style="153"/>
    <col min="14337" max="14337" width="53.140625" style="153" customWidth="1"/>
    <col min="14338" max="14338" width="5.28515625" style="153" customWidth="1"/>
    <col min="14339" max="14339" width="13.7109375" style="153" customWidth="1"/>
    <col min="14340" max="14342" width="14.7109375" style="153" customWidth="1"/>
    <col min="14343" max="14592" width="9.140625" style="153"/>
    <col min="14593" max="14593" width="53.140625" style="153" customWidth="1"/>
    <col min="14594" max="14594" width="5.28515625" style="153" customWidth="1"/>
    <col min="14595" max="14595" width="13.7109375" style="153" customWidth="1"/>
    <col min="14596" max="14598" width="14.7109375" style="153" customWidth="1"/>
    <col min="14599" max="14848" width="9.140625" style="153"/>
    <col min="14849" max="14849" width="53.140625" style="153" customWidth="1"/>
    <col min="14850" max="14850" width="5.28515625" style="153" customWidth="1"/>
    <col min="14851" max="14851" width="13.7109375" style="153" customWidth="1"/>
    <col min="14852" max="14854" width="14.7109375" style="153" customWidth="1"/>
    <col min="14855" max="15104" width="9.140625" style="153"/>
    <col min="15105" max="15105" width="53.140625" style="153" customWidth="1"/>
    <col min="15106" max="15106" width="5.28515625" style="153" customWidth="1"/>
    <col min="15107" max="15107" width="13.7109375" style="153" customWidth="1"/>
    <col min="15108" max="15110" width="14.7109375" style="153" customWidth="1"/>
    <col min="15111" max="15360" width="9.140625" style="153"/>
    <col min="15361" max="15361" width="53.140625" style="153" customWidth="1"/>
    <col min="15362" max="15362" width="5.28515625" style="153" customWidth="1"/>
    <col min="15363" max="15363" width="13.7109375" style="153" customWidth="1"/>
    <col min="15364" max="15366" width="14.7109375" style="153" customWidth="1"/>
    <col min="15367" max="15616" width="9.140625" style="153"/>
    <col min="15617" max="15617" width="53.140625" style="153" customWidth="1"/>
    <col min="15618" max="15618" width="5.28515625" style="153" customWidth="1"/>
    <col min="15619" max="15619" width="13.7109375" style="153" customWidth="1"/>
    <col min="15620" max="15622" width="14.7109375" style="153" customWidth="1"/>
    <col min="15623" max="15872" width="9.140625" style="153"/>
    <col min="15873" max="15873" width="53.140625" style="153" customWidth="1"/>
    <col min="15874" max="15874" width="5.28515625" style="153" customWidth="1"/>
    <col min="15875" max="15875" width="13.7109375" style="153" customWidth="1"/>
    <col min="15876" max="15878" width="14.7109375" style="153" customWidth="1"/>
    <col min="15879" max="16128" width="9.140625" style="153"/>
    <col min="16129" max="16129" width="53.140625" style="153" customWidth="1"/>
    <col min="16130" max="16130" width="5.28515625" style="153" customWidth="1"/>
    <col min="16131" max="16131" width="13.7109375" style="153" customWidth="1"/>
    <col min="16132" max="16134" width="14.7109375" style="153" customWidth="1"/>
    <col min="16135" max="16384" width="9.140625" style="153"/>
  </cols>
  <sheetData>
    <row r="1" spans="1:19" s="1" customFormat="1" ht="24.95" customHeight="1" x14ac:dyDescent="0.2">
      <c r="A1" s="144" t="s">
        <v>175</v>
      </c>
      <c r="B1" s="145"/>
      <c r="C1" s="4"/>
      <c r="D1" s="5"/>
    </row>
    <row r="2" spans="1:19" s="1" customFormat="1" x14ac:dyDescent="0.2">
      <c r="A2" s="146" t="s">
        <v>176</v>
      </c>
      <c r="B2" s="146"/>
      <c r="C2" s="26"/>
      <c r="D2" s="147"/>
      <c r="I2" s="148"/>
      <c r="J2" s="149"/>
      <c r="K2" s="149"/>
      <c r="N2" s="149"/>
      <c r="P2" s="5"/>
      <c r="Q2" s="5"/>
      <c r="R2" s="5"/>
      <c r="S2" s="5"/>
    </row>
    <row r="3" spans="1:19" s="1" customFormat="1" ht="6" customHeight="1" x14ac:dyDescent="0.2"/>
    <row r="4" spans="1:19" s="1" customFormat="1" ht="15.95" customHeight="1" x14ac:dyDescent="0.2">
      <c r="A4" s="80" t="s">
        <v>201</v>
      </c>
      <c r="B4" s="80"/>
      <c r="C4" s="6"/>
      <c r="D4" s="6"/>
      <c r="F4" s="150" t="s">
        <v>178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" customFormat="1" ht="6" customHeight="1" x14ac:dyDescent="0.25">
      <c r="A5" s="7"/>
      <c r="B5" s="7"/>
      <c r="E5" s="34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7.100000000000001" customHeight="1" x14ac:dyDescent="0.2">
      <c r="A6" s="197" t="s">
        <v>170</v>
      </c>
      <c r="B6" s="198"/>
      <c r="C6" s="151"/>
      <c r="D6" s="152" t="s">
        <v>202</v>
      </c>
      <c r="E6" s="152" t="s">
        <v>203</v>
      </c>
      <c r="F6" s="152" t="s">
        <v>204</v>
      </c>
    </row>
    <row r="7" spans="1:19" ht="14.1" customHeight="1" x14ac:dyDescent="0.2">
      <c r="A7" s="154">
        <v>1</v>
      </c>
      <c r="B7" s="199"/>
      <c r="C7" s="156" t="s">
        <v>13</v>
      </c>
      <c r="D7" s="157" t="s">
        <v>205</v>
      </c>
      <c r="E7" s="157" t="s">
        <v>206</v>
      </c>
      <c r="F7" s="157" t="s">
        <v>205</v>
      </c>
    </row>
    <row r="8" spans="1:19" ht="14.1" customHeight="1" x14ac:dyDescent="0.2">
      <c r="A8" s="158"/>
      <c r="B8" s="159"/>
      <c r="C8" s="160" t="s">
        <v>14</v>
      </c>
      <c r="D8" s="157" t="s">
        <v>207</v>
      </c>
      <c r="E8" s="157" t="s">
        <v>208</v>
      </c>
      <c r="F8" s="157" t="s">
        <v>208</v>
      </c>
    </row>
    <row r="9" spans="1:19" ht="14.1" customHeight="1" x14ac:dyDescent="0.2">
      <c r="A9" s="161" t="s">
        <v>384</v>
      </c>
      <c r="B9" s="162"/>
      <c r="C9" s="160" t="s">
        <v>172</v>
      </c>
      <c r="D9" s="157" t="s">
        <v>209</v>
      </c>
      <c r="E9" s="157" t="s">
        <v>210</v>
      </c>
      <c r="F9" s="157"/>
    </row>
    <row r="10" spans="1:19" ht="14.1" customHeight="1" x14ac:dyDescent="0.2">
      <c r="A10" s="161"/>
      <c r="B10" s="162"/>
      <c r="C10" s="160" t="s">
        <v>173</v>
      </c>
      <c r="D10" s="163" t="s">
        <v>211</v>
      </c>
      <c r="E10" s="163" t="s">
        <v>212</v>
      </c>
      <c r="F10" s="163" t="s">
        <v>213</v>
      </c>
      <c r="H10" s="164"/>
      <c r="I10" s="164"/>
      <c r="J10" s="164"/>
      <c r="K10" s="164"/>
      <c r="L10" s="164"/>
    </row>
    <row r="11" spans="1:19" ht="14.1" customHeight="1" x14ac:dyDescent="0.2">
      <c r="A11" s="161"/>
      <c r="B11" s="162"/>
      <c r="C11" s="160" t="s">
        <v>18</v>
      </c>
      <c r="D11" s="165" t="s">
        <v>214</v>
      </c>
      <c r="E11" s="165" t="s">
        <v>215</v>
      </c>
      <c r="F11" s="165" t="s">
        <v>216</v>
      </c>
      <c r="H11" s="164"/>
      <c r="I11" s="164"/>
      <c r="J11" s="164"/>
      <c r="K11" s="164"/>
      <c r="L11" s="164"/>
    </row>
    <row r="12" spans="1:19" ht="14.1" customHeight="1" x14ac:dyDescent="0.2">
      <c r="A12" s="161" t="s">
        <v>385</v>
      </c>
      <c r="B12" s="166"/>
      <c r="C12" s="167" t="s">
        <v>32</v>
      </c>
      <c r="D12" s="168" t="s">
        <v>217</v>
      </c>
      <c r="E12" s="168" t="s">
        <v>215</v>
      </c>
      <c r="F12" s="168" t="s">
        <v>218</v>
      </c>
    </row>
    <row r="13" spans="1:19" ht="14.1" customHeight="1" x14ac:dyDescent="0.2">
      <c r="A13" s="161"/>
      <c r="B13" s="166"/>
      <c r="C13" s="160" t="s">
        <v>174</v>
      </c>
      <c r="D13" s="169">
        <v>1.5856481481481E-3</v>
      </c>
      <c r="E13" s="169">
        <v>1.979166666666643E-3</v>
      </c>
      <c r="F13" s="169">
        <v>3.5648148148147429E-3</v>
      </c>
      <c r="H13" s="164"/>
    </row>
    <row r="14" spans="1:19" ht="14.1" customHeight="1" thickBot="1" x14ac:dyDescent="0.25">
      <c r="A14" s="170"/>
      <c r="B14" s="171"/>
      <c r="C14" s="172" t="s">
        <v>19</v>
      </c>
      <c r="D14" s="173">
        <v>48</v>
      </c>
      <c r="E14" s="173">
        <v>48</v>
      </c>
      <c r="F14" s="173"/>
    </row>
    <row r="15" spans="1:19" ht="14.1" customHeight="1" thickTop="1" x14ac:dyDescent="0.2">
      <c r="A15" s="174">
        <v>2</v>
      </c>
      <c r="B15" s="200"/>
      <c r="C15" s="175" t="s">
        <v>13</v>
      </c>
      <c r="D15" s="176" t="s">
        <v>205</v>
      </c>
      <c r="E15" s="177" t="s">
        <v>219</v>
      </c>
      <c r="F15" s="177" t="s">
        <v>205</v>
      </c>
    </row>
    <row r="16" spans="1:19" ht="14.1" customHeight="1" x14ac:dyDescent="0.2">
      <c r="A16" s="158"/>
      <c r="B16" s="159"/>
      <c r="C16" s="160" t="s">
        <v>14</v>
      </c>
      <c r="D16" s="178" t="s">
        <v>220</v>
      </c>
      <c r="E16" s="157" t="s">
        <v>221</v>
      </c>
      <c r="F16" s="157" t="s">
        <v>221</v>
      </c>
    </row>
    <row r="17" spans="1:6" ht="14.1" customHeight="1" x14ac:dyDescent="0.2">
      <c r="A17" s="161" t="s">
        <v>386</v>
      </c>
      <c r="B17" s="162"/>
      <c r="C17" s="160" t="s">
        <v>172</v>
      </c>
      <c r="D17" s="178" t="s">
        <v>222</v>
      </c>
      <c r="E17" s="157" t="s">
        <v>223</v>
      </c>
      <c r="F17" s="157"/>
    </row>
    <row r="18" spans="1:6" ht="14.1" customHeight="1" x14ac:dyDescent="0.2">
      <c r="A18" s="161"/>
      <c r="B18" s="162"/>
      <c r="C18" s="160" t="s">
        <v>173</v>
      </c>
      <c r="D18" s="180" t="s">
        <v>224</v>
      </c>
      <c r="E18" s="163" t="s">
        <v>225</v>
      </c>
      <c r="F18" s="163" t="s">
        <v>226</v>
      </c>
    </row>
    <row r="19" spans="1:6" ht="14.1" customHeight="1" x14ac:dyDescent="0.2">
      <c r="A19" s="161"/>
      <c r="B19" s="162"/>
      <c r="C19" s="160" t="s">
        <v>18</v>
      </c>
      <c r="D19" s="181" t="s">
        <v>218</v>
      </c>
      <c r="E19" s="165" t="s">
        <v>227</v>
      </c>
      <c r="F19" s="165" t="s">
        <v>228</v>
      </c>
    </row>
    <row r="20" spans="1:6" ht="14.1" customHeight="1" x14ac:dyDescent="0.2">
      <c r="A20" s="161" t="s">
        <v>387</v>
      </c>
      <c r="B20" s="166"/>
      <c r="C20" s="167" t="s">
        <v>32</v>
      </c>
      <c r="D20" s="168" t="s">
        <v>229</v>
      </c>
      <c r="E20" s="168" t="s">
        <v>227</v>
      </c>
      <c r="F20" s="168" t="s">
        <v>230</v>
      </c>
    </row>
    <row r="21" spans="1:6" ht="14.1" customHeight="1" x14ac:dyDescent="0.2">
      <c r="A21" s="161"/>
      <c r="B21" s="166"/>
      <c r="C21" s="160" t="s">
        <v>174</v>
      </c>
      <c r="D21" s="182">
        <v>1.9907407407407929E-3</v>
      </c>
      <c r="E21" s="169">
        <v>2.6273148148148184E-3</v>
      </c>
      <c r="F21" s="169">
        <v>4.6180555555556113E-3</v>
      </c>
    </row>
    <row r="22" spans="1:6" ht="14.1" customHeight="1" thickBot="1" x14ac:dyDescent="0.25">
      <c r="A22" s="170"/>
      <c r="B22" s="171"/>
      <c r="C22" s="172" t="s">
        <v>19</v>
      </c>
      <c r="D22" s="183">
        <v>60</v>
      </c>
      <c r="E22" s="184">
        <v>56</v>
      </c>
      <c r="F22" s="184"/>
    </row>
    <row r="23" spans="1:6" ht="14.1" customHeight="1" thickTop="1" x14ac:dyDescent="0.2">
      <c r="A23" s="174">
        <v>3</v>
      </c>
      <c r="B23" s="200"/>
      <c r="C23" s="175" t="s">
        <v>13</v>
      </c>
      <c r="D23" s="176" t="s">
        <v>205</v>
      </c>
      <c r="E23" s="177" t="s">
        <v>231</v>
      </c>
      <c r="F23" s="177" t="s">
        <v>205</v>
      </c>
    </row>
    <row r="24" spans="1:6" ht="14.1" customHeight="1" x14ac:dyDescent="0.2">
      <c r="A24" s="158"/>
      <c r="B24" s="159"/>
      <c r="C24" s="160" t="s">
        <v>14</v>
      </c>
      <c r="D24" s="178" t="s">
        <v>232</v>
      </c>
      <c r="E24" s="157" t="s">
        <v>233</v>
      </c>
      <c r="F24" s="157" t="s">
        <v>233</v>
      </c>
    </row>
    <row r="25" spans="1:6" ht="14.1" customHeight="1" x14ac:dyDescent="0.2">
      <c r="A25" s="161" t="s">
        <v>388</v>
      </c>
      <c r="B25" s="162"/>
      <c r="C25" s="160" t="s">
        <v>172</v>
      </c>
      <c r="D25" s="178" t="s">
        <v>234</v>
      </c>
      <c r="E25" s="157" t="s">
        <v>235</v>
      </c>
      <c r="F25" s="157"/>
    </row>
    <row r="26" spans="1:6" ht="14.1" customHeight="1" x14ac:dyDescent="0.2">
      <c r="A26" s="161"/>
      <c r="B26" s="162"/>
      <c r="C26" s="160" t="s">
        <v>173</v>
      </c>
      <c r="D26" s="180" t="s">
        <v>236</v>
      </c>
      <c r="E26" s="163" t="s">
        <v>237</v>
      </c>
      <c r="F26" s="163" t="s">
        <v>238</v>
      </c>
    </row>
    <row r="27" spans="1:6" ht="14.1" customHeight="1" x14ac:dyDescent="0.2">
      <c r="A27" s="161"/>
      <c r="B27" s="162"/>
      <c r="C27" s="160" t="s">
        <v>18</v>
      </c>
      <c r="D27" s="181" t="s">
        <v>239</v>
      </c>
      <c r="E27" s="165" t="s">
        <v>240</v>
      </c>
      <c r="F27" s="165" t="s">
        <v>241</v>
      </c>
    </row>
    <row r="28" spans="1:6" ht="14.1" customHeight="1" x14ac:dyDescent="0.2">
      <c r="A28" s="161" t="s">
        <v>389</v>
      </c>
      <c r="B28" s="166"/>
      <c r="C28" s="167" t="s">
        <v>32</v>
      </c>
      <c r="D28" s="168" t="s">
        <v>229</v>
      </c>
      <c r="E28" s="168" t="s">
        <v>240</v>
      </c>
      <c r="F28" s="168" t="s">
        <v>242</v>
      </c>
    </row>
    <row r="29" spans="1:6" ht="14.1" customHeight="1" x14ac:dyDescent="0.2">
      <c r="A29" s="161"/>
      <c r="B29" s="166"/>
      <c r="C29" s="160" t="s">
        <v>174</v>
      </c>
      <c r="D29" s="182">
        <v>7.7893518518518667E-3</v>
      </c>
      <c r="E29" s="169">
        <v>3.8194444444444864E-3</v>
      </c>
      <c r="F29" s="169">
        <v>1.1608796296296353E-2</v>
      </c>
    </row>
    <row r="30" spans="1:6" ht="14.1" customHeight="1" thickBot="1" x14ac:dyDescent="0.25">
      <c r="A30" s="170"/>
      <c r="B30" s="171"/>
      <c r="C30" s="172" t="s">
        <v>19</v>
      </c>
      <c r="D30" s="183">
        <v>52</v>
      </c>
      <c r="E30" s="184">
        <v>52</v>
      </c>
      <c r="F30" s="184"/>
    </row>
    <row r="31" spans="1:6" ht="14.1" customHeight="1" thickTop="1" x14ac:dyDescent="0.2">
      <c r="A31" s="185">
        <v>4</v>
      </c>
      <c r="B31" s="200"/>
      <c r="C31" s="175" t="s">
        <v>13</v>
      </c>
      <c r="D31" s="176" t="s">
        <v>205</v>
      </c>
      <c r="E31" s="177" t="s">
        <v>243</v>
      </c>
      <c r="F31" s="186" t="s">
        <v>205</v>
      </c>
    </row>
    <row r="32" spans="1:6" ht="14.1" customHeight="1" x14ac:dyDescent="0.2">
      <c r="A32" s="187"/>
      <c r="B32" s="159"/>
      <c r="C32" s="160" t="s">
        <v>14</v>
      </c>
      <c r="D32" s="178" t="s">
        <v>244</v>
      </c>
      <c r="E32" s="157" t="s">
        <v>245</v>
      </c>
      <c r="F32" s="188" t="s">
        <v>245</v>
      </c>
    </row>
    <row r="33" spans="1:6" ht="14.1" customHeight="1" x14ac:dyDescent="0.2">
      <c r="A33" s="161" t="s">
        <v>390</v>
      </c>
      <c r="B33" s="162"/>
      <c r="C33" s="160" t="s">
        <v>172</v>
      </c>
      <c r="D33" s="178" t="s">
        <v>246</v>
      </c>
      <c r="E33" s="157" t="s">
        <v>247</v>
      </c>
      <c r="F33" s="188"/>
    </row>
    <row r="34" spans="1:6" ht="14.1" customHeight="1" x14ac:dyDescent="0.2">
      <c r="A34" s="161"/>
      <c r="B34" s="162"/>
      <c r="C34" s="160" t="s">
        <v>173</v>
      </c>
      <c r="D34" s="180" t="s">
        <v>248</v>
      </c>
      <c r="E34" s="163" t="s">
        <v>249</v>
      </c>
      <c r="F34" s="189" t="s">
        <v>250</v>
      </c>
    </row>
    <row r="35" spans="1:6" ht="14.1" customHeight="1" x14ac:dyDescent="0.2">
      <c r="A35" s="161"/>
      <c r="B35" s="162"/>
      <c r="C35" s="160" t="s">
        <v>18</v>
      </c>
      <c r="D35" s="181" t="s">
        <v>251</v>
      </c>
      <c r="E35" s="165" t="s">
        <v>252</v>
      </c>
      <c r="F35" s="190" t="s">
        <v>253</v>
      </c>
    </row>
    <row r="36" spans="1:6" ht="14.1" customHeight="1" x14ac:dyDescent="0.2">
      <c r="A36" s="161" t="s">
        <v>391</v>
      </c>
      <c r="B36" s="166"/>
      <c r="C36" s="167" t="s">
        <v>32</v>
      </c>
      <c r="D36" s="168" t="s">
        <v>254</v>
      </c>
      <c r="E36" s="168" t="s">
        <v>252</v>
      </c>
      <c r="F36" s="168" t="s">
        <v>255</v>
      </c>
    </row>
    <row r="37" spans="1:6" ht="14.1" customHeight="1" x14ac:dyDescent="0.2">
      <c r="A37" s="161"/>
      <c r="B37" s="166"/>
      <c r="C37" s="160" t="s">
        <v>174</v>
      </c>
      <c r="D37" s="182">
        <v>5.5671296296296302E-3</v>
      </c>
      <c r="E37" s="191">
        <v>3.5300925925925153E-3</v>
      </c>
      <c r="F37" s="191">
        <v>9.0972222222221455E-3</v>
      </c>
    </row>
    <row r="38" spans="1:6" ht="14.1" customHeight="1" thickBot="1" x14ac:dyDescent="0.25">
      <c r="A38" s="170"/>
      <c r="B38" s="171"/>
      <c r="C38" s="172" t="s">
        <v>19</v>
      </c>
      <c r="D38" s="183">
        <v>52</v>
      </c>
      <c r="E38" s="193">
        <v>56</v>
      </c>
      <c r="F38" s="193"/>
    </row>
    <row r="39" spans="1:6" ht="14.1" customHeight="1" thickTop="1" x14ac:dyDescent="0.2">
      <c r="A39" s="185"/>
      <c r="B39" s="200"/>
      <c r="C39" s="175" t="s">
        <v>13</v>
      </c>
      <c r="D39" s="176" t="s">
        <v>205</v>
      </c>
      <c r="E39" s="177"/>
      <c r="F39" s="194" t="s">
        <v>313</v>
      </c>
    </row>
    <row r="40" spans="1:6" ht="14.1" customHeight="1" x14ac:dyDescent="0.2">
      <c r="A40" s="187"/>
      <c r="B40" s="159"/>
      <c r="C40" s="160" t="s">
        <v>14</v>
      </c>
      <c r="D40" s="178" t="s">
        <v>256</v>
      </c>
      <c r="E40" s="157"/>
      <c r="F40" s="195"/>
    </row>
    <row r="41" spans="1:6" ht="14.1" customHeight="1" x14ac:dyDescent="0.2">
      <c r="A41" s="161" t="s">
        <v>392</v>
      </c>
      <c r="B41" s="162"/>
      <c r="C41" s="160" t="s">
        <v>172</v>
      </c>
      <c r="D41" s="178" t="s">
        <v>257</v>
      </c>
      <c r="E41" s="157"/>
      <c r="F41" s="195"/>
    </row>
    <row r="42" spans="1:6" ht="14.1" customHeight="1" x14ac:dyDescent="0.2">
      <c r="A42" s="161"/>
      <c r="B42" s="162"/>
      <c r="C42" s="160" t="s">
        <v>173</v>
      </c>
      <c r="D42" s="180" t="s">
        <v>258</v>
      </c>
      <c r="E42" s="163"/>
      <c r="F42" s="195"/>
    </row>
    <row r="43" spans="1:6" ht="14.1" customHeight="1" x14ac:dyDescent="0.2">
      <c r="A43" s="161"/>
      <c r="B43" s="162"/>
      <c r="C43" s="160" t="s">
        <v>18</v>
      </c>
      <c r="D43" s="181" t="s">
        <v>259</v>
      </c>
      <c r="E43" s="165"/>
      <c r="F43" s="196"/>
    </row>
    <row r="44" spans="1:6" ht="14.1" customHeight="1" x14ac:dyDescent="0.2">
      <c r="A44" s="161" t="s">
        <v>393</v>
      </c>
      <c r="B44" s="166"/>
      <c r="C44" s="167" t="s">
        <v>32</v>
      </c>
      <c r="D44" s="168" t="s">
        <v>260</v>
      </c>
      <c r="E44" s="168"/>
      <c r="F44" s="168" t="s">
        <v>260</v>
      </c>
    </row>
    <row r="45" spans="1:6" ht="14.1" customHeight="1" x14ac:dyDescent="0.2">
      <c r="A45" s="161"/>
      <c r="B45" s="166"/>
      <c r="C45" s="160" t="s">
        <v>174</v>
      </c>
      <c r="D45" s="182">
        <v>1.3483796296296313E-2</v>
      </c>
      <c r="E45" s="191"/>
      <c r="F45" s="191"/>
    </row>
    <row r="46" spans="1:6" ht="14.1" customHeight="1" thickBot="1" x14ac:dyDescent="0.25">
      <c r="A46" s="170"/>
      <c r="B46" s="171"/>
      <c r="C46" s="172" t="s">
        <v>19</v>
      </c>
      <c r="D46" s="183">
        <v>56</v>
      </c>
      <c r="E46" s="193"/>
      <c r="F46" s="193"/>
    </row>
    <row r="47" spans="1:6" ht="14.1" customHeight="1" thickTop="1" x14ac:dyDescent="0.2">
      <c r="A47" s="185"/>
      <c r="B47" s="200"/>
      <c r="C47" s="175" t="s">
        <v>13</v>
      </c>
      <c r="D47" s="176" t="s">
        <v>205</v>
      </c>
      <c r="E47" s="177"/>
      <c r="F47" s="194" t="s">
        <v>313</v>
      </c>
    </row>
    <row r="48" spans="1:6" ht="14.1" customHeight="1" x14ac:dyDescent="0.2">
      <c r="A48" s="187"/>
      <c r="B48" s="159"/>
      <c r="C48" s="160" t="s">
        <v>14</v>
      </c>
      <c r="D48" s="178" t="s">
        <v>261</v>
      </c>
      <c r="E48" s="157"/>
      <c r="F48" s="195"/>
    </row>
    <row r="49" spans="1:6" ht="14.1" customHeight="1" x14ac:dyDescent="0.2">
      <c r="A49" s="161" t="s">
        <v>394</v>
      </c>
      <c r="B49" s="162"/>
      <c r="C49" s="160" t="s">
        <v>172</v>
      </c>
      <c r="D49" s="178" t="s">
        <v>262</v>
      </c>
      <c r="E49" s="157"/>
      <c r="F49" s="195"/>
    </row>
    <row r="50" spans="1:6" ht="14.1" customHeight="1" x14ac:dyDescent="0.2">
      <c r="A50" s="161"/>
      <c r="B50" s="162"/>
      <c r="C50" s="160" t="s">
        <v>173</v>
      </c>
      <c r="D50" s="180" t="s">
        <v>263</v>
      </c>
      <c r="E50" s="163"/>
      <c r="F50" s="195"/>
    </row>
    <row r="51" spans="1:6" ht="14.1" customHeight="1" x14ac:dyDescent="0.2">
      <c r="A51" s="161"/>
      <c r="B51" s="162"/>
      <c r="C51" s="160" t="s">
        <v>18</v>
      </c>
      <c r="D51" s="181" t="s">
        <v>264</v>
      </c>
      <c r="E51" s="165"/>
      <c r="F51" s="196"/>
    </row>
    <row r="52" spans="1:6" ht="14.1" customHeight="1" x14ac:dyDescent="0.2">
      <c r="A52" s="161" t="s">
        <v>395</v>
      </c>
      <c r="B52" s="166"/>
      <c r="C52" s="167" t="s">
        <v>32</v>
      </c>
      <c r="D52" s="168" t="s">
        <v>265</v>
      </c>
      <c r="E52" s="168"/>
      <c r="F52" s="168" t="s">
        <v>265</v>
      </c>
    </row>
    <row r="53" spans="1:6" ht="14.1" customHeight="1" x14ac:dyDescent="0.2">
      <c r="A53" s="161"/>
      <c r="B53" s="166"/>
      <c r="C53" s="160" t="s">
        <v>174</v>
      </c>
      <c r="D53" s="182">
        <v>3.1018518518518001E-3</v>
      </c>
      <c r="E53" s="191"/>
      <c r="F53" s="191"/>
    </row>
    <row r="54" spans="1:6" ht="14.1" customHeight="1" thickBot="1" x14ac:dyDescent="0.25">
      <c r="A54" s="170"/>
      <c r="B54" s="171"/>
      <c r="C54" s="172" t="s">
        <v>19</v>
      </c>
      <c r="D54" s="183">
        <v>56</v>
      </c>
      <c r="E54" s="193"/>
      <c r="F54" s="193"/>
    </row>
    <row r="55" spans="1:6" ht="14.1" customHeight="1" thickTop="1" x14ac:dyDescent="0.2">
      <c r="A55" s="185"/>
      <c r="B55" s="200"/>
      <c r="C55" s="175" t="s">
        <v>13</v>
      </c>
      <c r="D55" s="176" t="s">
        <v>205</v>
      </c>
      <c r="E55" s="177"/>
      <c r="F55" s="194" t="s">
        <v>313</v>
      </c>
    </row>
    <row r="56" spans="1:6" ht="14.1" customHeight="1" x14ac:dyDescent="0.2">
      <c r="A56" s="187"/>
      <c r="B56" s="159"/>
      <c r="C56" s="160" t="s">
        <v>14</v>
      </c>
      <c r="D56" s="178" t="s">
        <v>266</v>
      </c>
      <c r="E56" s="157"/>
      <c r="F56" s="195"/>
    </row>
    <row r="57" spans="1:6" ht="14.1" customHeight="1" x14ac:dyDescent="0.2">
      <c r="A57" s="161" t="s">
        <v>396</v>
      </c>
      <c r="B57" s="162"/>
      <c r="C57" s="160" t="s">
        <v>172</v>
      </c>
      <c r="D57" s="178" t="s">
        <v>267</v>
      </c>
      <c r="E57" s="157"/>
      <c r="F57" s="195"/>
    </row>
    <row r="58" spans="1:6" ht="14.1" customHeight="1" x14ac:dyDescent="0.2">
      <c r="A58" s="161"/>
      <c r="B58" s="162"/>
      <c r="C58" s="160" t="s">
        <v>173</v>
      </c>
      <c r="D58" s="180" t="s">
        <v>268</v>
      </c>
      <c r="E58" s="163"/>
      <c r="F58" s="195"/>
    </row>
    <row r="59" spans="1:6" ht="14.1" customHeight="1" x14ac:dyDescent="0.2">
      <c r="A59" s="161"/>
      <c r="B59" s="162"/>
      <c r="C59" s="160" t="s">
        <v>18</v>
      </c>
      <c r="D59" s="181" t="s">
        <v>269</v>
      </c>
      <c r="E59" s="165"/>
      <c r="F59" s="196"/>
    </row>
    <row r="60" spans="1:6" ht="14.1" customHeight="1" x14ac:dyDescent="0.2">
      <c r="A60" s="161" t="s">
        <v>397</v>
      </c>
      <c r="B60" s="166"/>
      <c r="C60" s="167" t="s">
        <v>32</v>
      </c>
      <c r="D60" s="168" t="s">
        <v>270</v>
      </c>
      <c r="E60" s="168"/>
      <c r="F60" s="168" t="s">
        <v>270</v>
      </c>
    </row>
    <row r="61" spans="1:6" ht="14.1" customHeight="1" x14ac:dyDescent="0.2">
      <c r="A61" s="161"/>
      <c r="B61" s="166"/>
      <c r="C61" s="160" t="s">
        <v>174</v>
      </c>
      <c r="D61" s="182">
        <v>6.1574074074073892E-3</v>
      </c>
      <c r="E61" s="191"/>
      <c r="F61" s="191"/>
    </row>
    <row r="62" spans="1:6" ht="14.1" customHeight="1" thickBot="1" x14ac:dyDescent="0.25">
      <c r="A62" s="170"/>
      <c r="B62" s="171"/>
      <c r="C62" s="172" t="s">
        <v>19</v>
      </c>
      <c r="D62" s="183">
        <v>48</v>
      </c>
      <c r="E62" s="193"/>
      <c r="F62" s="193"/>
    </row>
    <row r="63" spans="1:6" ht="14.1" customHeight="1" thickTop="1" x14ac:dyDescent="0.2">
      <c r="A63" s="185"/>
      <c r="B63" s="200"/>
      <c r="C63" s="175" t="s">
        <v>13</v>
      </c>
      <c r="D63" s="176" t="s">
        <v>205</v>
      </c>
      <c r="E63" s="177"/>
      <c r="F63" s="194" t="s">
        <v>313</v>
      </c>
    </row>
    <row r="64" spans="1:6" ht="14.1" customHeight="1" x14ac:dyDescent="0.2">
      <c r="A64" s="187"/>
      <c r="B64" s="159"/>
      <c r="C64" s="160" t="s">
        <v>14</v>
      </c>
      <c r="D64" s="178" t="s">
        <v>271</v>
      </c>
      <c r="E64" s="157"/>
      <c r="F64" s="195"/>
    </row>
    <row r="65" spans="1:6" ht="14.1" customHeight="1" x14ac:dyDescent="0.2">
      <c r="A65" s="161" t="s">
        <v>398</v>
      </c>
      <c r="B65" s="162"/>
      <c r="C65" s="160" t="s">
        <v>172</v>
      </c>
      <c r="D65" s="178" t="s">
        <v>272</v>
      </c>
      <c r="E65" s="157"/>
      <c r="F65" s="195"/>
    </row>
    <row r="66" spans="1:6" ht="14.1" customHeight="1" x14ac:dyDescent="0.2">
      <c r="A66" s="161"/>
      <c r="B66" s="162"/>
      <c r="C66" s="160" t="s">
        <v>173</v>
      </c>
      <c r="D66" s="180" t="s">
        <v>273</v>
      </c>
      <c r="E66" s="163"/>
      <c r="F66" s="195"/>
    </row>
    <row r="67" spans="1:6" ht="14.1" customHeight="1" x14ac:dyDescent="0.2">
      <c r="A67" s="161"/>
      <c r="B67" s="162"/>
      <c r="C67" s="160" t="s">
        <v>18</v>
      </c>
      <c r="D67" s="181" t="s">
        <v>274</v>
      </c>
      <c r="E67" s="165"/>
      <c r="F67" s="196"/>
    </row>
    <row r="68" spans="1:6" ht="14.1" customHeight="1" x14ac:dyDescent="0.2">
      <c r="A68" s="161" t="s">
        <v>399</v>
      </c>
      <c r="B68" s="166"/>
      <c r="C68" s="167" t="s">
        <v>32</v>
      </c>
      <c r="D68" s="168" t="s">
        <v>275</v>
      </c>
      <c r="E68" s="168"/>
      <c r="F68" s="168" t="s">
        <v>275</v>
      </c>
    </row>
    <row r="69" spans="1:6" ht="14.1" customHeight="1" x14ac:dyDescent="0.2">
      <c r="A69" s="161"/>
      <c r="B69" s="166"/>
      <c r="C69" s="160" t="s">
        <v>174</v>
      </c>
      <c r="D69" s="182">
        <v>1.6863425925925934E-2</v>
      </c>
      <c r="E69" s="191"/>
      <c r="F69" s="191"/>
    </row>
    <row r="70" spans="1:6" ht="14.1" customHeight="1" thickBot="1" x14ac:dyDescent="0.25">
      <c r="A70" s="170"/>
      <c r="B70" s="171"/>
      <c r="C70" s="172" t="s">
        <v>19</v>
      </c>
      <c r="D70" s="183">
        <v>60</v>
      </c>
      <c r="E70" s="193"/>
      <c r="F70" s="193"/>
    </row>
    <row r="71" spans="1:6" ht="14.1" customHeight="1" thickTop="1" x14ac:dyDescent="0.2">
      <c r="A71" s="185"/>
      <c r="B71" s="200"/>
      <c r="C71" s="175" t="s">
        <v>13</v>
      </c>
      <c r="D71" s="176" t="s">
        <v>205</v>
      </c>
      <c r="E71" s="177"/>
      <c r="F71" s="194" t="s">
        <v>313</v>
      </c>
    </row>
    <row r="72" spans="1:6" ht="14.1" customHeight="1" x14ac:dyDescent="0.2">
      <c r="A72" s="187"/>
      <c r="B72" s="159"/>
      <c r="C72" s="160" t="s">
        <v>14</v>
      </c>
      <c r="D72" s="178" t="s">
        <v>276</v>
      </c>
      <c r="E72" s="157"/>
      <c r="F72" s="195"/>
    </row>
    <row r="73" spans="1:6" ht="14.1" customHeight="1" x14ac:dyDescent="0.2">
      <c r="A73" s="161" t="s">
        <v>400</v>
      </c>
      <c r="B73" s="162"/>
      <c r="C73" s="160" t="s">
        <v>172</v>
      </c>
      <c r="D73" s="178" t="s">
        <v>277</v>
      </c>
      <c r="E73" s="157"/>
      <c r="F73" s="195"/>
    </row>
    <row r="74" spans="1:6" ht="14.1" customHeight="1" x14ac:dyDescent="0.2">
      <c r="A74" s="161"/>
      <c r="B74" s="162"/>
      <c r="C74" s="160" t="s">
        <v>173</v>
      </c>
      <c r="D74" s="180" t="s">
        <v>278</v>
      </c>
      <c r="E74" s="163"/>
      <c r="F74" s="195"/>
    </row>
    <row r="75" spans="1:6" ht="14.1" customHeight="1" x14ac:dyDescent="0.2">
      <c r="A75" s="161"/>
      <c r="B75" s="162"/>
      <c r="C75" s="160" t="s">
        <v>18</v>
      </c>
      <c r="D75" s="181" t="s">
        <v>279</v>
      </c>
      <c r="E75" s="165"/>
      <c r="F75" s="196"/>
    </row>
    <row r="76" spans="1:6" ht="14.1" customHeight="1" x14ac:dyDescent="0.2">
      <c r="A76" s="161" t="s">
        <v>401</v>
      </c>
      <c r="B76" s="166"/>
      <c r="C76" s="167" t="s">
        <v>32</v>
      </c>
      <c r="D76" s="168" t="s">
        <v>280</v>
      </c>
      <c r="E76" s="168"/>
      <c r="F76" s="168" t="s">
        <v>280</v>
      </c>
    </row>
    <row r="77" spans="1:6" ht="14.1" customHeight="1" x14ac:dyDescent="0.2">
      <c r="A77" s="161"/>
      <c r="B77" s="166"/>
      <c r="C77" s="160" t="s">
        <v>174</v>
      </c>
      <c r="D77" s="182">
        <v>6.5509259259259323E-3</v>
      </c>
      <c r="E77" s="191"/>
      <c r="F77" s="191"/>
    </row>
    <row r="78" spans="1:6" ht="14.1" customHeight="1" thickBot="1" x14ac:dyDescent="0.25">
      <c r="A78" s="170"/>
      <c r="B78" s="171"/>
      <c r="C78" s="172" t="s">
        <v>19</v>
      </c>
      <c r="D78" s="183">
        <v>60</v>
      </c>
      <c r="E78" s="193"/>
      <c r="F78" s="193"/>
    </row>
    <row r="79" spans="1:6" ht="14.1" customHeight="1" thickTop="1" x14ac:dyDescent="0.2">
      <c r="A79" s="185"/>
      <c r="B79" s="200"/>
      <c r="C79" s="175" t="s">
        <v>13</v>
      </c>
      <c r="D79" s="176" t="s">
        <v>205</v>
      </c>
      <c r="E79" s="177"/>
      <c r="F79" s="194" t="s">
        <v>313</v>
      </c>
    </row>
    <row r="80" spans="1:6" ht="14.1" customHeight="1" x14ac:dyDescent="0.2">
      <c r="A80" s="187"/>
      <c r="B80" s="159"/>
      <c r="C80" s="160" t="s">
        <v>14</v>
      </c>
      <c r="D80" s="178" t="s">
        <v>281</v>
      </c>
      <c r="E80" s="157"/>
      <c r="F80" s="195"/>
    </row>
    <row r="81" spans="1:6" ht="14.1" customHeight="1" x14ac:dyDescent="0.2">
      <c r="A81" s="161" t="s">
        <v>402</v>
      </c>
      <c r="B81" s="162"/>
      <c r="C81" s="160" t="s">
        <v>172</v>
      </c>
      <c r="D81" s="178" t="s">
        <v>282</v>
      </c>
      <c r="E81" s="157"/>
      <c r="F81" s="195"/>
    </row>
    <row r="82" spans="1:6" ht="14.1" customHeight="1" x14ac:dyDescent="0.2">
      <c r="A82" s="161"/>
      <c r="B82" s="162"/>
      <c r="C82" s="160" t="s">
        <v>173</v>
      </c>
      <c r="D82" s="180" t="s">
        <v>283</v>
      </c>
      <c r="E82" s="163"/>
      <c r="F82" s="195"/>
    </row>
    <row r="83" spans="1:6" ht="14.1" customHeight="1" x14ac:dyDescent="0.2">
      <c r="A83" s="161"/>
      <c r="B83" s="162"/>
      <c r="C83" s="160" t="s">
        <v>18</v>
      </c>
      <c r="D83" s="181" t="s">
        <v>284</v>
      </c>
      <c r="E83" s="165"/>
      <c r="F83" s="196"/>
    </row>
    <row r="84" spans="1:6" ht="14.1" customHeight="1" x14ac:dyDescent="0.2">
      <c r="A84" s="161" t="s">
        <v>403</v>
      </c>
      <c r="B84" s="166"/>
      <c r="C84" s="167" t="s">
        <v>32</v>
      </c>
      <c r="D84" s="168" t="s">
        <v>285</v>
      </c>
      <c r="E84" s="168"/>
      <c r="F84" s="168" t="s">
        <v>285</v>
      </c>
    </row>
    <row r="85" spans="1:6" ht="14.1" customHeight="1" x14ac:dyDescent="0.2">
      <c r="A85" s="161"/>
      <c r="B85" s="166"/>
      <c r="C85" s="160" t="s">
        <v>174</v>
      </c>
      <c r="D85" s="182">
        <v>3.611111111111065E-3</v>
      </c>
      <c r="E85" s="191"/>
      <c r="F85" s="191"/>
    </row>
    <row r="86" spans="1:6" ht="14.1" customHeight="1" thickBot="1" x14ac:dyDescent="0.25">
      <c r="A86" s="170"/>
      <c r="B86" s="171"/>
      <c r="C86" s="172" t="s">
        <v>19</v>
      </c>
      <c r="D86" s="183">
        <v>52</v>
      </c>
      <c r="E86" s="193"/>
      <c r="F86" s="193"/>
    </row>
    <row r="87" spans="1:6" ht="14.1" customHeight="1" thickTop="1" x14ac:dyDescent="0.2">
      <c r="A87" s="185"/>
      <c r="B87" s="200"/>
      <c r="C87" s="175" t="s">
        <v>13</v>
      </c>
      <c r="D87" s="176" t="s">
        <v>205</v>
      </c>
      <c r="E87" s="177"/>
      <c r="F87" s="194" t="s">
        <v>313</v>
      </c>
    </row>
    <row r="88" spans="1:6" ht="14.1" customHeight="1" x14ac:dyDescent="0.2">
      <c r="A88" s="187"/>
      <c r="B88" s="159"/>
      <c r="C88" s="160" t="s">
        <v>14</v>
      </c>
      <c r="D88" s="178" t="s">
        <v>286</v>
      </c>
      <c r="E88" s="157"/>
      <c r="F88" s="195"/>
    </row>
    <row r="89" spans="1:6" ht="14.1" customHeight="1" x14ac:dyDescent="0.2">
      <c r="A89" s="161" t="s">
        <v>404</v>
      </c>
      <c r="B89" s="162"/>
      <c r="C89" s="160" t="s">
        <v>172</v>
      </c>
      <c r="D89" s="178" t="s">
        <v>287</v>
      </c>
      <c r="E89" s="157"/>
      <c r="F89" s="195"/>
    </row>
    <row r="90" spans="1:6" ht="14.1" customHeight="1" x14ac:dyDescent="0.2">
      <c r="A90" s="161"/>
      <c r="B90" s="162"/>
      <c r="C90" s="160" t="s">
        <v>173</v>
      </c>
      <c r="D90" s="180" t="s">
        <v>288</v>
      </c>
      <c r="E90" s="163"/>
      <c r="F90" s="195"/>
    </row>
    <row r="91" spans="1:6" ht="14.1" customHeight="1" x14ac:dyDescent="0.2">
      <c r="A91" s="161"/>
      <c r="B91" s="162"/>
      <c r="C91" s="160" t="s">
        <v>18</v>
      </c>
      <c r="D91" s="181" t="s">
        <v>289</v>
      </c>
      <c r="E91" s="165"/>
      <c r="F91" s="196"/>
    </row>
    <row r="92" spans="1:6" ht="14.1" customHeight="1" x14ac:dyDescent="0.2">
      <c r="A92" s="161" t="s">
        <v>405</v>
      </c>
      <c r="B92" s="166"/>
      <c r="C92" s="167" t="s">
        <v>32</v>
      </c>
      <c r="D92" s="168" t="s">
        <v>290</v>
      </c>
      <c r="E92" s="168"/>
      <c r="F92" s="168" t="s">
        <v>290</v>
      </c>
    </row>
    <row r="93" spans="1:6" ht="14.1" customHeight="1" x14ac:dyDescent="0.2">
      <c r="A93" s="161"/>
      <c r="B93" s="166"/>
      <c r="C93" s="160" t="s">
        <v>174</v>
      </c>
      <c r="D93" s="182">
        <v>6.6898148148148429E-3</v>
      </c>
      <c r="E93" s="191"/>
      <c r="F93" s="191"/>
    </row>
    <row r="94" spans="1:6" ht="14.1" customHeight="1" thickBot="1" x14ac:dyDescent="0.25">
      <c r="A94" s="170"/>
      <c r="B94" s="171"/>
      <c r="C94" s="172" t="s">
        <v>19</v>
      </c>
      <c r="D94" s="183">
        <v>42</v>
      </c>
      <c r="E94" s="193"/>
      <c r="F94" s="193"/>
    </row>
    <row r="95" spans="1:6" ht="14.1" customHeight="1" thickTop="1" x14ac:dyDescent="0.2">
      <c r="A95" s="185"/>
      <c r="B95" s="200"/>
      <c r="C95" s="175" t="s">
        <v>13</v>
      </c>
      <c r="D95" s="176" t="s">
        <v>205</v>
      </c>
      <c r="E95" s="177"/>
      <c r="F95" s="194" t="s">
        <v>313</v>
      </c>
    </row>
    <row r="96" spans="1:6" ht="14.1" customHeight="1" x14ac:dyDescent="0.2">
      <c r="A96" s="187"/>
      <c r="B96" s="159"/>
      <c r="C96" s="160" t="s">
        <v>14</v>
      </c>
      <c r="D96" s="178" t="s">
        <v>291</v>
      </c>
      <c r="E96" s="157"/>
      <c r="F96" s="195"/>
    </row>
    <row r="97" spans="1:6" ht="14.1" customHeight="1" x14ac:dyDescent="0.2">
      <c r="A97" s="161" t="s">
        <v>406</v>
      </c>
      <c r="B97" s="162"/>
      <c r="C97" s="160" t="s">
        <v>172</v>
      </c>
      <c r="D97" s="178" t="s">
        <v>292</v>
      </c>
      <c r="E97" s="157"/>
      <c r="F97" s="195"/>
    </row>
    <row r="98" spans="1:6" ht="14.1" customHeight="1" x14ac:dyDescent="0.2">
      <c r="A98" s="161"/>
      <c r="B98" s="162"/>
      <c r="C98" s="160" t="s">
        <v>173</v>
      </c>
      <c r="D98" s="180" t="s">
        <v>293</v>
      </c>
      <c r="E98" s="163"/>
      <c r="F98" s="195"/>
    </row>
    <row r="99" spans="1:6" ht="14.1" customHeight="1" x14ac:dyDescent="0.2">
      <c r="A99" s="161"/>
      <c r="B99" s="162"/>
      <c r="C99" s="160" t="s">
        <v>18</v>
      </c>
      <c r="D99" s="181" t="s">
        <v>294</v>
      </c>
      <c r="E99" s="165"/>
      <c r="F99" s="196"/>
    </row>
    <row r="100" spans="1:6" ht="14.1" customHeight="1" x14ac:dyDescent="0.2">
      <c r="A100" s="161" t="s">
        <v>407</v>
      </c>
      <c r="B100" s="166"/>
      <c r="C100" s="167" t="s">
        <v>32</v>
      </c>
      <c r="D100" s="168" t="s">
        <v>295</v>
      </c>
      <c r="E100" s="168"/>
      <c r="F100" s="168" t="s">
        <v>295</v>
      </c>
    </row>
    <row r="101" spans="1:6" ht="14.1" customHeight="1" x14ac:dyDescent="0.2">
      <c r="A101" s="161"/>
      <c r="B101" s="166"/>
      <c r="C101" s="160" t="s">
        <v>174</v>
      </c>
      <c r="D101" s="182">
        <v>4.6875000000000111E-3</v>
      </c>
      <c r="E101" s="191"/>
      <c r="F101" s="191"/>
    </row>
    <row r="102" spans="1:6" ht="14.1" customHeight="1" thickBot="1" x14ac:dyDescent="0.25">
      <c r="A102" s="170"/>
      <c r="B102" s="171"/>
      <c r="C102" s="172" t="s">
        <v>19</v>
      </c>
      <c r="D102" s="183">
        <v>48</v>
      </c>
      <c r="E102" s="193"/>
      <c r="F102" s="193"/>
    </row>
    <row r="103" spans="1:6" ht="14.1" customHeight="1" thickTop="1" x14ac:dyDescent="0.2">
      <c r="A103" s="185"/>
      <c r="B103" s="200"/>
      <c r="C103" s="175" t="s">
        <v>13</v>
      </c>
      <c r="D103" s="176" t="s">
        <v>205</v>
      </c>
      <c r="E103" s="177"/>
      <c r="F103" s="194" t="s">
        <v>313</v>
      </c>
    </row>
    <row r="104" spans="1:6" ht="14.1" customHeight="1" x14ac:dyDescent="0.2">
      <c r="A104" s="187"/>
      <c r="B104" s="159"/>
      <c r="C104" s="160" t="s">
        <v>14</v>
      </c>
      <c r="D104" s="178" t="s">
        <v>296</v>
      </c>
      <c r="E104" s="157"/>
      <c r="F104" s="195"/>
    </row>
    <row r="105" spans="1:6" ht="14.1" customHeight="1" x14ac:dyDescent="0.2">
      <c r="A105" s="161" t="s">
        <v>408</v>
      </c>
      <c r="B105" s="162"/>
      <c r="C105" s="160" t="s">
        <v>172</v>
      </c>
      <c r="D105" s="178" t="s">
        <v>297</v>
      </c>
      <c r="E105" s="157"/>
      <c r="F105" s="195"/>
    </row>
    <row r="106" spans="1:6" ht="14.1" customHeight="1" x14ac:dyDescent="0.2">
      <c r="A106" s="161"/>
      <c r="B106" s="162"/>
      <c r="C106" s="160" t="s">
        <v>173</v>
      </c>
      <c r="D106" s="180" t="s">
        <v>298</v>
      </c>
      <c r="E106" s="163"/>
      <c r="F106" s="195"/>
    </row>
    <row r="107" spans="1:6" ht="14.1" customHeight="1" x14ac:dyDescent="0.2">
      <c r="A107" s="161"/>
      <c r="B107" s="162"/>
      <c r="C107" s="160" t="s">
        <v>18</v>
      </c>
      <c r="D107" s="181" t="s">
        <v>299</v>
      </c>
      <c r="E107" s="165"/>
      <c r="F107" s="196"/>
    </row>
    <row r="108" spans="1:6" ht="14.1" customHeight="1" x14ac:dyDescent="0.2">
      <c r="A108" s="161" t="s">
        <v>409</v>
      </c>
      <c r="B108" s="166"/>
      <c r="C108" s="167" t="s">
        <v>32</v>
      </c>
      <c r="D108" s="168" t="s">
        <v>300</v>
      </c>
      <c r="E108" s="168"/>
      <c r="F108" s="168" t="s">
        <v>300</v>
      </c>
    </row>
    <row r="109" spans="1:6" ht="14.1" customHeight="1" x14ac:dyDescent="0.2">
      <c r="A109" s="161"/>
      <c r="B109" s="166"/>
      <c r="C109" s="160" t="s">
        <v>174</v>
      </c>
      <c r="D109" s="182">
        <v>1.0104166666666636E-2</v>
      </c>
      <c r="E109" s="191"/>
      <c r="F109" s="191"/>
    </row>
    <row r="110" spans="1:6" ht="14.1" customHeight="1" thickBot="1" x14ac:dyDescent="0.25">
      <c r="A110" s="170"/>
      <c r="B110" s="171"/>
      <c r="C110" s="172" t="s">
        <v>19</v>
      </c>
      <c r="D110" s="183">
        <v>56</v>
      </c>
      <c r="E110" s="193"/>
      <c r="F110" s="193"/>
    </row>
    <row r="111" spans="1:6" ht="14.1" customHeight="1" thickTop="1" x14ac:dyDescent="0.2">
      <c r="A111" s="185"/>
      <c r="B111" s="200"/>
      <c r="C111" s="175" t="s">
        <v>13</v>
      </c>
      <c r="D111" s="176" t="s">
        <v>205</v>
      </c>
      <c r="E111" s="177"/>
      <c r="F111" s="194" t="s">
        <v>313</v>
      </c>
    </row>
    <row r="112" spans="1:6" ht="14.1" customHeight="1" x14ac:dyDescent="0.2">
      <c r="A112" s="187"/>
      <c r="B112" s="159"/>
      <c r="C112" s="160" t="s">
        <v>14</v>
      </c>
      <c r="D112" s="178" t="s">
        <v>301</v>
      </c>
      <c r="E112" s="157"/>
      <c r="F112" s="195"/>
    </row>
    <row r="113" spans="1:6" ht="14.1" customHeight="1" x14ac:dyDescent="0.2">
      <c r="A113" s="161" t="s">
        <v>410</v>
      </c>
      <c r="B113" s="162"/>
      <c r="C113" s="160" t="s">
        <v>172</v>
      </c>
      <c r="D113" s="178" t="s">
        <v>302</v>
      </c>
      <c r="E113" s="157"/>
      <c r="F113" s="195"/>
    </row>
    <row r="114" spans="1:6" ht="14.1" customHeight="1" x14ac:dyDescent="0.2">
      <c r="A114" s="161"/>
      <c r="B114" s="162"/>
      <c r="C114" s="160" t="s">
        <v>173</v>
      </c>
      <c r="D114" s="180" t="s">
        <v>303</v>
      </c>
      <c r="E114" s="163"/>
      <c r="F114" s="195"/>
    </row>
    <row r="115" spans="1:6" ht="14.1" customHeight="1" x14ac:dyDescent="0.2">
      <c r="A115" s="161"/>
      <c r="B115" s="162"/>
      <c r="C115" s="160" t="s">
        <v>18</v>
      </c>
      <c r="D115" s="181" t="s">
        <v>304</v>
      </c>
      <c r="E115" s="165"/>
      <c r="F115" s="196"/>
    </row>
    <row r="116" spans="1:6" ht="14.1" customHeight="1" x14ac:dyDescent="0.2">
      <c r="A116" s="161" t="s">
        <v>411</v>
      </c>
      <c r="B116" s="166"/>
      <c r="C116" s="167" t="s">
        <v>32</v>
      </c>
      <c r="D116" s="168" t="s">
        <v>305</v>
      </c>
      <c r="E116" s="168"/>
      <c r="F116" s="168" t="s">
        <v>305</v>
      </c>
    </row>
    <row r="117" spans="1:6" ht="14.1" customHeight="1" x14ac:dyDescent="0.2">
      <c r="A117" s="161"/>
      <c r="B117" s="166"/>
      <c r="C117" s="160" t="s">
        <v>174</v>
      </c>
      <c r="D117" s="182">
        <v>4.8263888888888662E-3</v>
      </c>
      <c r="E117" s="191"/>
      <c r="F117" s="191"/>
    </row>
    <row r="118" spans="1:6" ht="14.1" customHeight="1" thickBot="1" x14ac:dyDescent="0.25">
      <c r="A118" s="170"/>
      <c r="B118" s="171"/>
      <c r="C118" s="172" t="s">
        <v>19</v>
      </c>
      <c r="D118" s="183">
        <v>56</v>
      </c>
      <c r="E118" s="193"/>
      <c r="F118" s="193"/>
    </row>
    <row r="119" spans="1:6" ht="14.1" customHeight="1" thickTop="1" x14ac:dyDescent="0.2">
      <c r="A119" s="185"/>
      <c r="B119" s="200"/>
      <c r="C119" s="175" t="s">
        <v>13</v>
      </c>
      <c r="D119" s="176" t="s">
        <v>205</v>
      </c>
      <c r="E119" s="177"/>
      <c r="F119" s="194" t="s">
        <v>313</v>
      </c>
    </row>
    <row r="120" spans="1:6" ht="14.1" customHeight="1" x14ac:dyDescent="0.2">
      <c r="A120" s="187"/>
      <c r="B120" s="159"/>
      <c r="C120" s="160" t="s">
        <v>14</v>
      </c>
      <c r="D120" s="178" t="s">
        <v>306</v>
      </c>
      <c r="E120" s="157"/>
      <c r="F120" s="195"/>
    </row>
    <row r="121" spans="1:6" ht="14.1" customHeight="1" x14ac:dyDescent="0.2">
      <c r="A121" s="161" t="s">
        <v>412</v>
      </c>
      <c r="B121" s="162"/>
      <c r="C121" s="160" t="s">
        <v>172</v>
      </c>
      <c r="D121" s="178" t="s">
        <v>307</v>
      </c>
      <c r="E121" s="157"/>
      <c r="F121" s="195"/>
    </row>
    <row r="122" spans="1:6" ht="14.1" customHeight="1" x14ac:dyDescent="0.2">
      <c r="A122" s="161"/>
      <c r="B122" s="162"/>
      <c r="C122" s="160" t="s">
        <v>173</v>
      </c>
      <c r="D122" s="180" t="s">
        <v>308</v>
      </c>
      <c r="E122" s="163"/>
      <c r="F122" s="195"/>
    </row>
    <row r="123" spans="1:6" ht="14.1" customHeight="1" x14ac:dyDescent="0.2">
      <c r="A123" s="161"/>
      <c r="B123" s="162"/>
      <c r="C123" s="160" t="s">
        <v>18</v>
      </c>
      <c r="D123" s="181" t="s">
        <v>309</v>
      </c>
      <c r="E123" s="165"/>
      <c r="F123" s="196"/>
    </row>
    <row r="124" spans="1:6" ht="14.1" customHeight="1" x14ac:dyDescent="0.2">
      <c r="A124" s="161" t="s">
        <v>413</v>
      </c>
      <c r="B124" s="166"/>
      <c r="C124" s="167" t="s">
        <v>32</v>
      </c>
      <c r="D124" s="168" t="s">
        <v>310</v>
      </c>
      <c r="E124" s="168"/>
      <c r="F124" s="168" t="s">
        <v>310</v>
      </c>
    </row>
    <row r="125" spans="1:6" ht="14.1" customHeight="1" x14ac:dyDescent="0.2">
      <c r="A125" s="161"/>
      <c r="B125" s="166"/>
      <c r="C125" s="160" t="s">
        <v>174</v>
      </c>
      <c r="D125" s="182">
        <v>4.5023148148147785E-3</v>
      </c>
      <c r="E125" s="191"/>
      <c r="F125" s="191"/>
    </row>
    <row r="126" spans="1:6" ht="14.1" customHeight="1" thickBot="1" x14ac:dyDescent="0.25">
      <c r="A126" s="170"/>
      <c r="B126" s="171"/>
      <c r="C126" s="172" t="s">
        <v>19</v>
      </c>
      <c r="D126" s="183">
        <v>54</v>
      </c>
      <c r="E126" s="193"/>
      <c r="F126" s="193"/>
    </row>
    <row r="127" spans="1:6" ht="14.1" customHeight="1" thickTop="1" x14ac:dyDescent="0.2">
      <c r="A127" s="185"/>
      <c r="B127" s="200"/>
      <c r="C127" s="175" t="s">
        <v>13</v>
      </c>
      <c r="D127" s="176" t="s">
        <v>205</v>
      </c>
      <c r="E127" s="177"/>
      <c r="F127" s="194" t="s">
        <v>312</v>
      </c>
    </row>
    <row r="128" spans="1:6" ht="14.1" customHeight="1" x14ac:dyDescent="0.2">
      <c r="A128" s="187"/>
      <c r="B128" s="159"/>
      <c r="C128" s="160" t="s">
        <v>14</v>
      </c>
      <c r="D128" s="178"/>
      <c r="E128" s="157"/>
      <c r="F128" s="195"/>
    </row>
    <row r="129" spans="1:6" ht="14.1" customHeight="1" x14ac:dyDescent="0.2">
      <c r="A129" s="161" t="s">
        <v>414</v>
      </c>
      <c r="B129" s="162"/>
      <c r="C129" s="160" t="s">
        <v>172</v>
      </c>
      <c r="D129" s="178" t="s">
        <v>311</v>
      </c>
      <c r="E129" s="157"/>
      <c r="F129" s="195"/>
    </row>
    <row r="130" spans="1:6" ht="14.1" customHeight="1" x14ac:dyDescent="0.2">
      <c r="A130" s="161"/>
      <c r="B130" s="162"/>
      <c r="C130" s="160" t="s">
        <v>173</v>
      </c>
      <c r="D130" s="180"/>
      <c r="E130" s="163"/>
      <c r="F130" s="195"/>
    </row>
    <row r="131" spans="1:6" ht="14.1" customHeight="1" x14ac:dyDescent="0.2">
      <c r="A131" s="161"/>
      <c r="B131" s="162"/>
      <c r="C131" s="160" t="s">
        <v>18</v>
      </c>
      <c r="D131" s="181"/>
      <c r="E131" s="165"/>
      <c r="F131" s="196"/>
    </row>
    <row r="132" spans="1:6" ht="14.1" customHeight="1" x14ac:dyDescent="0.2">
      <c r="A132" s="161" t="s">
        <v>415</v>
      </c>
      <c r="B132" s="166"/>
      <c r="C132" s="167" t="s">
        <v>32</v>
      </c>
      <c r="D132" s="168"/>
      <c r="E132" s="168"/>
      <c r="F132" s="168" t="s">
        <v>200</v>
      </c>
    </row>
    <row r="133" spans="1:6" ht="14.1" customHeight="1" x14ac:dyDescent="0.2">
      <c r="A133" s="161"/>
      <c r="B133" s="166"/>
      <c r="C133" s="160" t="s">
        <v>174</v>
      </c>
      <c r="D133" s="182"/>
      <c r="E133" s="191"/>
      <c r="F133" s="191"/>
    </row>
    <row r="134" spans="1:6" ht="14.1" customHeight="1" thickBot="1" x14ac:dyDescent="0.25">
      <c r="A134" s="170"/>
      <c r="B134" s="171"/>
      <c r="C134" s="172" t="s">
        <v>19</v>
      </c>
      <c r="D134" s="183">
        <v>56</v>
      </c>
      <c r="E134" s="193"/>
      <c r="F134" s="193"/>
    </row>
    <row r="135" spans="1:6" ht="14.1" customHeight="1" thickTop="1" x14ac:dyDescent="0.2">
      <c r="A135" s="185"/>
      <c r="B135" s="200"/>
      <c r="C135" s="175" t="s">
        <v>13</v>
      </c>
      <c r="D135" s="176"/>
      <c r="E135" s="177"/>
      <c r="F135" s="194" t="s">
        <v>199</v>
      </c>
    </row>
    <row r="136" spans="1:6" ht="14.1" customHeight="1" x14ac:dyDescent="0.2">
      <c r="A136" s="187"/>
      <c r="B136" s="159"/>
      <c r="C136" s="160" t="s">
        <v>14</v>
      </c>
      <c r="D136" s="178"/>
      <c r="E136" s="157"/>
      <c r="F136" s="195"/>
    </row>
    <row r="137" spans="1:6" ht="14.1" customHeight="1" x14ac:dyDescent="0.2">
      <c r="A137" s="161" t="s">
        <v>416</v>
      </c>
      <c r="B137" s="162"/>
      <c r="C137" s="160" t="s">
        <v>172</v>
      </c>
      <c r="D137" s="178"/>
      <c r="E137" s="157"/>
      <c r="F137" s="195"/>
    </row>
    <row r="138" spans="1:6" ht="14.1" customHeight="1" x14ac:dyDescent="0.2">
      <c r="A138" s="161"/>
      <c r="B138" s="162"/>
      <c r="C138" s="160" t="s">
        <v>173</v>
      </c>
      <c r="D138" s="180"/>
      <c r="E138" s="163"/>
      <c r="F138" s="195"/>
    </row>
    <row r="139" spans="1:6" ht="14.1" customHeight="1" x14ac:dyDescent="0.2">
      <c r="A139" s="161"/>
      <c r="B139" s="162"/>
      <c r="C139" s="160" t="s">
        <v>18</v>
      </c>
      <c r="D139" s="181"/>
      <c r="E139" s="165"/>
      <c r="F139" s="196"/>
    </row>
    <row r="140" spans="1:6" ht="14.1" customHeight="1" x14ac:dyDescent="0.2">
      <c r="A140" s="161" t="s">
        <v>417</v>
      </c>
      <c r="B140" s="166"/>
      <c r="C140" s="167" t="s">
        <v>32</v>
      </c>
      <c r="D140" s="168"/>
      <c r="E140" s="168"/>
      <c r="F140" s="168" t="s">
        <v>200</v>
      </c>
    </row>
    <row r="141" spans="1:6" ht="14.1" customHeight="1" x14ac:dyDescent="0.2">
      <c r="A141" s="161"/>
      <c r="B141" s="166"/>
      <c r="C141" s="160" t="s">
        <v>174</v>
      </c>
      <c r="D141" s="182"/>
      <c r="E141" s="191"/>
      <c r="F141" s="191"/>
    </row>
    <row r="142" spans="1:6" ht="14.1" customHeight="1" thickBot="1" x14ac:dyDescent="0.25">
      <c r="A142" s="170"/>
      <c r="B142" s="171"/>
      <c r="C142" s="172" t="s">
        <v>19</v>
      </c>
      <c r="D142" s="183"/>
      <c r="E142" s="193"/>
      <c r="F142" s="193"/>
    </row>
    <row r="143" spans="1:6" ht="13.5" thickTop="1" x14ac:dyDescent="0.2"/>
  </sheetData>
  <mergeCells count="81">
    <mergeCell ref="F55:F59"/>
    <mergeCell ref="F63:F67"/>
    <mergeCell ref="F47:F51"/>
    <mergeCell ref="F39:F43"/>
    <mergeCell ref="F111:F115"/>
    <mergeCell ref="F103:F107"/>
    <mergeCell ref="F95:F99"/>
    <mergeCell ref="F87:F91"/>
    <mergeCell ref="F79:F83"/>
    <mergeCell ref="F71:F75"/>
    <mergeCell ref="F135:F139"/>
    <mergeCell ref="F127:F131"/>
    <mergeCell ref="F119:F123"/>
    <mergeCell ref="A140:B142"/>
    <mergeCell ref="A129:A131"/>
    <mergeCell ref="B129:B131"/>
    <mergeCell ref="A132:B134"/>
    <mergeCell ref="A135:A136"/>
    <mergeCell ref="A137:A139"/>
    <mergeCell ref="B137:B139"/>
    <mergeCell ref="A116:B118"/>
    <mergeCell ref="A119:A120"/>
    <mergeCell ref="A121:A123"/>
    <mergeCell ref="B121:B123"/>
    <mergeCell ref="A124:B126"/>
    <mergeCell ref="A127:A128"/>
    <mergeCell ref="A105:A107"/>
    <mergeCell ref="B105:B107"/>
    <mergeCell ref="A108:B110"/>
    <mergeCell ref="A111:A112"/>
    <mergeCell ref="A113:A115"/>
    <mergeCell ref="B113:B115"/>
    <mergeCell ref="A92:B94"/>
    <mergeCell ref="A95:A96"/>
    <mergeCell ref="A97:A99"/>
    <mergeCell ref="B97:B99"/>
    <mergeCell ref="A100:B102"/>
    <mergeCell ref="A103:A104"/>
    <mergeCell ref="A81:A83"/>
    <mergeCell ref="B81:B83"/>
    <mergeCell ref="A84:B86"/>
    <mergeCell ref="A87:A88"/>
    <mergeCell ref="A89:A91"/>
    <mergeCell ref="B89:B91"/>
    <mergeCell ref="A68:B70"/>
    <mergeCell ref="A71:A72"/>
    <mergeCell ref="A73:A75"/>
    <mergeCell ref="B73:B75"/>
    <mergeCell ref="A76:B78"/>
    <mergeCell ref="A79:A80"/>
    <mergeCell ref="A57:A59"/>
    <mergeCell ref="B57:B59"/>
    <mergeCell ref="A60:B62"/>
    <mergeCell ref="A63:A64"/>
    <mergeCell ref="A65:A67"/>
    <mergeCell ref="B65:B67"/>
    <mergeCell ref="A44:B46"/>
    <mergeCell ref="A47:A48"/>
    <mergeCell ref="A49:A51"/>
    <mergeCell ref="B49:B51"/>
    <mergeCell ref="A52:B54"/>
    <mergeCell ref="A55:A56"/>
    <mergeCell ref="A33:A35"/>
    <mergeCell ref="B33:B35"/>
    <mergeCell ref="A36:B38"/>
    <mergeCell ref="A39:A40"/>
    <mergeCell ref="A41:A43"/>
    <mergeCell ref="B41:B43"/>
    <mergeCell ref="A20:B22"/>
    <mergeCell ref="A23:A24"/>
    <mergeCell ref="A25:A27"/>
    <mergeCell ref="B25:B27"/>
    <mergeCell ref="A28:B30"/>
    <mergeCell ref="A31:A32"/>
    <mergeCell ref="A7:A8"/>
    <mergeCell ref="A9:A11"/>
    <mergeCell ref="B9:B11"/>
    <mergeCell ref="A12:B14"/>
    <mergeCell ref="A15:A16"/>
    <mergeCell ref="A17:A19"/>
    <mergeCell ref="B17:B19"/>
  </mergeCells>
  <pageMargins left="0.39370078740157483" right="0.39370078740157483" top="0.19685039370078741" bottom="0.19685039370078741" header="0.51181102362204722" footer="0.51181102362204722"/>
  <pageSetup paperSize="9" scale="8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5847-BE38-43E5-BC88-E63663280C45}">
  <sheetPr>
    <pageSetUpPr fitToPage="1"/>
  </sheetPr>
  <dimension ref="A1:S55"/>
  <sheetViews>
    <sheetView topLeftCell="A22" workbookViewId="0">
      <selection activeCell="C38" sqref="C38"/>
    </sheetView>
  </sheetViews>
  <sheetFormatPr defaultRowHeight="12.75" x14ac:dyDescent="0.2"/>
  <cols>
    <col min="1" max="1" width="53.140625" style="153" customWidth="1"/>
    <col min="2" max="2" width="5.28515625" style="153" customWidth="1"/>
    <col min="3" max="3" width="13.7109375" style="153" customWidth="1"/>
    <col min="4" max="6" width="14.7109375" style="153" customWidth="1"/>
    <col min="7" max="256" width="9.140625" style="153"/>
    <col min="257" max="257" width="53.140625" style="153" customWidth="1"/>
    <col min="258" max="258" width="5.28515625" style="153" customWidth="1"/>
    <col min="259" max="259" width="13.7109375" style="153" customWidth="1"/>
    <col min="260" max="262" width="14.7109375" style="153" customWidth="1"/>
    <col min="263" max="512" width="9.140625" style="153"/>
    <col min="513" max="513" width="53.140625" style="153" customWidth="1"/>
    <col min="514" max="514" width="5.28515625" style="153" customWidth="1"/>
    <col min="515" max="515" width="13.7109375" style="153" customWidth="1"/>
    <col min="516" max="518" width="14.7109375" style="153" customWidth="1"/>
    <col min="519" max="768" width="9.140625" style="153"/>
    <col min="769" max="769" width="53.140625" style="153" customWidth="1"/>
    <col min="770" max="770" width="5.28515625" style="153" customWidth="1"/>
    <col min="771" max="771" width="13.7109375" style="153" customWidth="1"/>
    <col min="772" max="774" width="14.7109375" style="153" customWidth="1"/>
    <col min="775" max="1024" width="9.140625" style="153"/>
    <col min="1025" max="1025" width="53.140625" style="153" customWidth="1"/>
    <col min="1026" max="1026" width="5.28515625" style="153" customWidth="1"/>
    <col min="1027" max="1027" width="13.7109375" style="153" customWidth="1"/>
    <col min="1028" max="1030" width="14.7109375" style="153" customWidth="1"/>
    <col min="1031" max="1280" width="9.140625" style="153"/>
    <col min="1281" max="1281" width="53.140625" style="153" customWidth="1"/>
    <col min="1282" max="1282" width="5.28515625" style="153" customWidth="1"/>
    <col min="1283" max="1283" width="13.7109375" style="153" customWidth="1"/>
    <col min="1284" max="1286" width="14.7109375" style="153" customWidth="1"/>
    <col min="1287" max="1536" width="9.140625" style="153"/>
    <col min="1537" max="1537" width="53.140625" style="153" customWidth="1"/>
    <col min="1538" max="1538" width="5.28515625" style="153" customWidth="1"/>
    <col min="1539" max="1539" width="13.7109375" style="153" customWidth="1"/>
    <col min="1540" max="1542" width="14.7109375" style="153" customWidth="1"/>
    <col min="1543" max="1792" width="9.140625" style="153"/>
    <col min="1793" max="1793" width="53.140625" style="153" customWidth="1"/>
    <col min="1794" max="1794" width="5.28515625" style="153" customWidth="1"/>
    <col min="1795" max="1795" width="13.7109375" style="153" customWidth="1"/>
    <col min="1796" max="1798" width="14.7109375" style="153" customWidth="1"/>
    <col min="1799" max="2048" width="9.140625" style="153"/>
    <col min="2049" max="2049" width="53.140625" style="153" customWidth="1"/>
    <col min="2050" max="2050" width="5.28515625" style="153" customWidth="1"/>
    <col min="2051" max="2051" width="13.7109375" style="153" customWidth="1"/>
    <col min="2052" max="2054" width="14.7109375" style="153" customWidth="1"/>
    <col min="2055" max="2304" width="9.140625" style="153"/>
    <col min="2305" max="2305" width="53.140625" style="153" customWidth="1"/>
    <col min="2306" max="2306" width="5.28515625" style="153" customWidth="1"/>
    <col min="2307" max="2307" width="13.7109375" style="153" customWidth="1"/>
    <col min="2308" max="2310" width="14.7109375" style="153" customWidth="1"/>
    <col min="2311" max="2560" width="9.140625" style="153"/>
    <col min="2561" max="2561" width="53.140625" style="153" customWidth="1"/>
    <col min="2562" max="2562" width="5.28515625" style="153" customWidth="1"/>
    <col min="2563" max="2563" width="13.7109375" style="153" customWidth="1"/>
    <col min="2564" max="2566" width="14.7109375" style="153" customWidth="1"/>
    <col min="2567" max="2816" width="9.140625" style="153"/>
    <col min="2817" max="2817" width="53.140625" style="153" customWidth="1"/>
    <col min="2818" max="2818" width="5.28515625" style="153" customWidth="1"/>
    <col min="2819" max="2819" width="13.7109375" style="153" customWidth="1"/>
    <col min="2820" max="2822" width="14.7109375" style="153" customWidth="1"/>
    <col min="2823" max="3072" width="9.140625" style="153"/>
    <col min="3073" max="3073" width="53.140625" style="153" customWidth="1"/>
    <col min="3074" max="3074" width="5.28515625" style="153" customWidth="1"/>
    <col min="3075" max="3075" width="13.7109375" style="153" customWidth="1"/>
    <col min="3076" max="3078" width="14.7109375" style="153" customWidth="1"/>
    <col min="3079" max="3328" width="9.140625" style="153"/>
    <col min="3329" max="3329" width="53.140625" style="153" customWidth="1"/>
    <col min="3330" max="3330" width="5.28515625" style="153" customWidth="1"/>
    <col min="3331" max="3331" width="13.7109375" style="153" customWidth="1"/>
    <col min="3332" max="3334" width="14.7109375" style="153" customWidth="1"/>
    <col min="3335" max="3584" width="9.140625" style="153"/>
    <col min="3585" max="3585" width="53.140625" style="153" customWidth="1"/>
    <col min="3586" max="3586" width="5.28515625" style="153" customWidth="1"/>
    <col min="3587" max="3587" width="13.7109375" style="153" customWidth="1"/>
    <col min="3588" max="3590" width="14.7109375" style="153" customWidth="1"/>
    <col min="3591" max="3840" width="9.140625" style="153"/>
    <col min="3841" max="3841" width="53.140625" style="153" customWidth="1"/>
    <col min="3842" max="3842" width="5.28515625" style="153" customWidth="1"/>
    <col min="3843" max="3843" width="13.7109375" style="153" customWidth="1"/>
    <col min="3844" max="3846" width="14.7109375" style="153" customWidth="1"/>
    <col min="3847" max="4096" width="9.140625" style="153"/>
    <col min="4097" max="4097" width="53.140625" style="153" customWidth="1"/>
    <col min="4098" max="4098" width="5.28515625" style="153" customWidth="1"/>
    <col min="4099" max="4099" width="13.7109375" style="153" customWidth="1"/>
    <col min="4100" max="4102" width="14.7109375" style="153" customWidth="1"/>
    <col min="4103" max="4352" width="9.140625" style="153"/>
    <col min="4353" max="4353" width="53.140625" style="153" customWidth="1"/>
    <col min="4354" max="4354" width="5.28515625" style="153" customWidth="1"/>
    <col min="4355" max="4355" width="13.7109375" style="153" customWidth="1"/>
    <col min="4356" max="4358" width="14.7109375" style="153" customWidth="1"/>
    <col min="4359" max="4608" width="9.140625" style="153"/>
    <col min="4609" max="4609" width="53.140625" style="153" customWidth="1"/>
    <col min="4610" max="4610" width="5.28515625" style="153" customWidth="1"/>
    <col min="4611" max="4611" width="13.7109375" style="153" customWidth="1"/>
    <col min="4612" max="4614" width="14.7109375" style="153" customWidth="1"/>
    <col min="4615" max="4864" width="9.140625" style="153"/>
    <col min="4865" max="4865" width="53.140625" style="153" customWidth="1"/>
    <col min="4866" max="4866" width="5.28515625" style="153" customWidth="1"/>
    <col min="4867" max="4867" width="13.7109375" style="153" customWidth="1"/>
    <col min="4868" max="4870" width="14.7109375" style="153" customWidth="1"/>
    <col min="4871" max="5120" width="9.140625" style="153"/>
    <col min="5121" max="5121" width="53.140625" style="153" customWidth="1"/>
    <col min="5122" max="5122" width="5.28515625" style="153" customWidth="1"/>
    <col min="5123" max="5123" width="13.7109375" style="153" customWidth="1"/>
    <col min="5124" max="5126" width="14.7109375" style="153" customWidth="1"/>
    <col min="5127" max="5376" width="9.140625" style="153"/>
    <col min="5377" max="5377" width="53.140625" style="153" customWidth="1"/>
    <col min="5378" max="5378" width="5.28515625" style="153" customWidth="1"/>
    <col min="5379" max="5379" width="13.7109375" style="153" customWidth="1"/>
    <col min="5380" max="5382" width="14.7109375" style="153" customWidth="1"/>
    <col min="5383" max="5632" width="9.140625" style="153"/>
    <col min="5633" max="5633" width="53.140625" style="153" customWidth="1"/>
    <col min="5634" max="5634" width="5.28515625" style="153" customWidth="1"/>
    <col min="5635" max="5635" width="13.7109375" style="153" customWidth="1"/>
    <col min="5636" max="5638" width="14.7109375" style="153" customWidth="1"/>
    <col min="5639" max="5888" width="9.140625" style="153"/>
    <col min="5889" max="5889" width="53.140625" style="153" customWidth="1"/>
    <col min="5890" max="5890" width="5.28515625" style="153" customWidth="1"/>
    <col min="5891" max="5891" width="13.7109375" style="153" customWidth="1"/>
    <col min="5892" max="5894" width="14.7109375" style="153" customWidth="1"/>
    <col min="5895" max="6144" width="9.140625" style="153"/>
    <col min="6145" max="6145" width="53.140625" style="153" customWidth="1"/>
    <col min="6146" max="6146" width="5.28515625" style="153" customWidth="1"/>
    <col min="6147" max="6147" width="13.7109375" style="153" customWidth="1"/>
    <col min="6148" max="6150" width="14.7109375" style="153" customWidth="1"/>
    <col min="6151" max="6400" width="9.140625" style="153"/>
    <col min="6401" max="6401" width="53.140625" style="153" customWidth="1"/>
    <col min="6402" max="6402" width="5.28515625" style="153" customWidth="1"/>
    <col min="6403" max="6403" width="13.7109375" style="153" customWidth="1"/>
    <col min="6404" max="6406" width="14.7109375" style="153" customWidth="1"/>
    <col min="6407" max="6656" width="9.140625" style="153"/>
    <col min="6657" max="6657" width="53.140625" style="153" customWidth="1"/>
    <col min="6658" max="6658" width="5.28515625" style="153" customWidth="1"/>
    <col min="6659" max="6659" width="13.7109375" style="153" customWidth="1"/>
    <col min="6660" max="6662" width="14.7109375" style="153" customWidth="1"/>
    <col min="6663" max="6912" width="9.140625" style="153"/>
    <col min="6913" max="6913" width="53.140625" style="153" customWidth="1"/>
    <col min="6914" max="6914" width="5.28515625" style="153" customWidth="1"/>
    <col min="6915" max="6915" width="13.7109375" style="153" customWidth="1"/>
    <col min="6916" max="6918" width="14.7109375" style="153" customWidth="1"/>
    <col min="6919" max="7168" width="9.140625" style="153"/>
    <col min="7169" max="7169" width="53.140625" style="153" customWidth="1"/>
    <col min="7170" max="7170" width="5.28515625" style="153" customWidth="1"/>
    <col min="7171" max="7171" width="13.7109375" style="153" customWidth="1"/>
    <col min="7172" max="7174" width="14.7109375" style="153" customWidth="1"/>
    <col min="7175" max="7424" width="9.140625" style="153"/>
    <col min="7425" max="7425" width="53.140625" style="153" customWidth="1"/>
    <col min="7426" max="7426" width="5.28515625" style="153" customWidth="1"/>
    <col min="7427" max="7427" width="13.7109375" style="153" customWidth="1"/>
    <col min="7428" max="7430" width="14.7109375" style="153" customWidth="1"/>
    <col min="7431" max="7680" width="9.140625" style="153"/>
    <col min="7681" max="7681" width="53.140625" style="153" customWidth="1"/>
    <col min="7682" max="7682" width="5.28515625" style="153" customWidth="1"/>
    <col min="7683" max="7683" width="13.7109375" style="153" customWidth="1"/>
    <col min="7684" max="7686" width="14.7109375" style="153" customWidth="1"/>
    <col min="7687" max="7936" width="9.140625" style="153"/>
    <col min="7937" max="7937" width="53.140625" style="153" customWidth="1"/>
    <col min="7938" max="7938" width="5.28515625" style="153" customWidth="1"/>
    <col min="7939" max="7939" width="13.7109375" style="153" customWidth="1"/>
    <col min="7940" max="7942" width="14.7109375" style="153" customWidth="1"/>
    <col min="7943" max="8192" width="9.140625" style="153"/>
    <col min="8193" max="8193" width="53.140625" style="153" customWidth="1"/>
    <col min="8194" max="8194" width="5.28515625" style="153" customWidth="1"/>
    <col min="8195" max="8195" width="13.7109375" style="153" customWidth="1"/>
    <col min="8196" max="8198" width="14.7109375" style="153" customWidth="1"/>
    <col min="8199" max="8448" width="9.140625" style="153"/>
    <col min="8449" max="8449" width="53.140625" style="153" customWidth="1"/>
    <col min="8450" max="8450" width="5.28515625" style="153" customWidth="1"/>
    <col min="8451" max="8451" width="13.7109375" style="153" customWidth="1"/>
    <col min="8452" max="8454" width="14.7109375" style="153" customWidth="1"/>
    <col min="8455" max="8704" width="9.140625" style="153"/>
    <col min="8705" max="8705" width="53.140625" style="153" customWidth="1"/>
    <col min="8706" max="8706" width="5.28515625" style="153" customWidth="1"/>
    <col min="8707" max="8707" width="13.7109375" style="153" customWidth="1"/>
    <col min="8708" max="8710" width="14.7109375" style="153" customWidth="1"/>
    <col min="8711" max="8960" width="9.140625" style="153"/>
    <col min="8961" max="8961" width="53.140625" style="153" customWidth="1"/>
    <col min="8962" max="8962" width="5.28515625" style="153" customWidth="1"/>
    <col min="8963" max="8963" width="13.7109375" style="153" customWidth="1"/>
    <col min="8964" max="8966" width="14.7109375" style="153" customWidth="1"/>
    <col min="8967" max="9216" width="9.140625" style="153"/>
    <col min="9217" max="9217" width="53.140625" style="153" customWidth="1"/>
    <col min="9218" max="9218" width="5.28515625" style="153" customWidth="1"/>
    <col min="9219" max="9219" width="13.7109375" style="153" customWidth="1"/>
    <col min="9220" max="9222" width="14.7109375" style="153" customWidth="1"/>
    <col min="9223" max="9472" width="9.140625" style="153"/>
    <col min="9473" max="9473" width="53.140625" style="153" customWidth="1"/>
    <col min="9474" max="9474" width="5.28515625" style="153" customWidth="1"/>
    <col min="9475" max="9475" width="13.7109375" style="153" customWidth="1"/>
    <col min="9476" max="9478" width="14.7109375" style="153" customWidth="1"/>
    <col min="9479" max="9728" width="9.140625" style="153"/>
    <col min="9729" max="9729" width="53.140625" style="153" customWidth="1"/>
    <col min="9730" max="9730" width="5.28515625" style="153" customWidth="1"/>
    <col min="9731" max="9731" width="13.7109375" style="153" customWidth="1"/>
    <col min="9732" max="9734" width="14.7109375" style="153" customWidth="1"/>
    <col min="9735" max="9984" width="9.140625" style="153"/>
    <col min="9985" max="9985" width="53.140625" style="153" customWidth="1"/>
    <col min="9986" max="9986" width="5.28515625" style="153" customWidth="1"/>
    <col min="9987" max="9987" width="13.7109375" style="153" customWidth="1"/>
    <col min="9988" max="9990" width="14.7109375" style="153" customWidth="1"/>
    <col min="9991" max="10240" width="9.140625" style="153"/>
    <col min="10241" max="10241" width="53.140625" style="153" customWidth="1"/>
    <col min="10242" max="10242" width="5.28515625" style="153" customWidth="1"/>
    <col min="10243" max="10243" width="13.7109375" style="153" customWidth="1"/>
    <col min="10244" max="10246" width="14.7109375" style="153" customWidth="1"/>
    <col min="10247" max="10496" width="9.140625" style="153"/>
    <col min="10497" max="10497" width="53.140625" style="153" customWidth="1"/>
    <col min="10498" max="10498" width="5.28515625" style="153" customWidth="1"/>
    <col min="10499" max="10499" width="13.7109375" style="153" customWidth="1"/>
    <col min="10500" max="10502" width="14.7109375" style="153" customWidth="1"/>
    <col min="10503" max="10752" width="9.140625" style="153"/>
    <col min="10753" max="10753" width="53.140625" style="153" customWidth="1"/>
    <col min="10754" max="10754" width="5.28515625" style="153" customWidth="1"/>
    <col min="10755" max="10755" width="13.7109375" style="153" customWidth="1"/>
    <col min="10756" max="10758" width="14.7109375" style="153" customWidth="1"/>
    <col min="10759" max="11008" width="9.140625" style="153"/>
    <col min="11009" max="11009" width="53.140625" style="153" customWidth="1"/>
    <col min="11010" max="11010" width="5.28515625" style="153" customWidth="1"/>
    <col min="11011" max="11011" width="13.7109375" style="153" customWidth="1"/>
    <col min="11012" max="11014" width="14.7109375" style="153" customWidth="1"/>
    <col min="11015" max="11264" width="9.140625" style="153"/>
    <col min="11265" max="11265" width="53.140625" style="153" customWidth="1"/>
    <col min="11266" max="11266" width="5.28515625" style="153" customWidth="1"/>
    <col min="11267" max="11267" width="13.7109375" style="153" customWidth="1"/>
    <col min="11268" max="11270" width="14.7109375" style="153" customWidth="1"/>
    <col min="11271" max="11520" width="9.140625" style="153"/>
    <col min="11521" max="11521" width="53.140625" style="153" customWidth="1"/>
    <col min="11522" max="11522" width="5.28515625" style="153" customWidth="1"/>
    <col min="11523" max="11523" width="13.7109375" style="153" customWidth="1"/>
    <col min="11524" max="11526" width="14.7109375" style="153" customWidth="1"/>
    <col min="11527" max="11776" width="9.140625" style="153"/>
    <col min="11777" max="11777" width="53.140625" style="153" customWidth="1"/>
    <col min="11778" max="11778" width="5.28515625" style="153" customWidth="1"/>
    <col min="11779" max="11779" width="13.7109375" style="153" customWidth="1"/>
    <col min="11780" max="11782" width="14.7109375" style="153" customWidth="1"/>
    <col min="11783" max="12032" width="9.140625" style="153"/>
    <col min="12033" max="12033" width="53.140625" style="153" customWidth="1"/>
    <col min="12034" max="12034" width="5.28515625" style="153" customWidth="1"/>
    <col min="12035" max="12035" width="13.7109375" style="153" customWidth="1"/>
    <col min="12036" max="12038" width="14.7109375" style="153" customWidth="1"/>
    <col min="12039" max="12288" width="9.140625" style="153"/>
    <col min="12289" max="12289" width="53.140625" style="153" customWidth="1"/>
    <col min="12290" max="12290" width="5.28515625" style="153" customWidth="1"/>
    <col min="12291" max="12291" width="13.7109375" style="153" customWidth="1"/>
    <col min="12292" max="12294" width="14.7109375" style="153" customWidth="1"/>
    <col min="12295" max="12544" width="9.140625" style="153"/>
    <col min="12545" max="12545" width="53.140625" style="153" customWidth="1"/>
    <col min="12546" max="12546" width="5.28515625" style="153" customWidth="1"/>
    <col min="12547" max="12547" width="13.7109375" style="153" customWidth="1"/>
    <col min="12548" max="12550" width="14.7109375" style="153" customWidth="1"/>
    <col min="12551" max="12800" width="9.140625" style="153"/>
    <col min="12801" max="12801" width="53.140625" style="153" customWidth="1"/>
    <col min="12802" max="12802" width="5.28515625" style="153" customWidth="1"/>
    <col min="12803" max="12803" width="13.7109375" style="153" customWidth="1"/>
    <col min="12804" max="12806" width="14.7109375" style="153" customWidth="1"/>
    <col min="12807" max="13056" width="9.140625" style="153"/>
    <col min="13057" max="13057" width="53.140625" style="153" customWidth="1"/>
    <col min="13058" max="13058" width="5.28515625" style="153" customWidth="1"/>
    <col min="13059" max="13059" width="13.7109375" style="153" customWidth="1"/>
    <col min="13060" max="13062" width="14.7109375" style="153" customWidth="1"/>
    <col min="13063" max="13312" width="9.140625" style="153"/>
    <col min="13313" max="13313" width="53.140625" style="153" customWidth="1"/>
    <col min="13314" max="13314" width="5.28515625" style="153" customWidth="1"/>
    <col min="13315" max="13315" width="13.7109375" style="153" customWidth="1"/>
    <col min="13316" max="13318" width="14.7109375" style="153" customWidth="1"/>
    <col min="13319" max="13568" width="9.140625" style="153"/>
    <col min="13569" max="13569" width="53.140625" style="153" customWidth="1"/>
    <col min="13570" max="13570" width="5.28515625" style="153" customWidth="1"/>
    <col min="13571" max="13571" width="13.7109375" style="153" customWidth="1"/>
    <col min="13572" max="13574" width="14.7109375" style="153" customWidth="1"/>
    <col min="13575" max="13824" width="9.140625" style="153"/>
    <col min="13825" max="13825" width="53.140625" style="153" customWidth="1"/>
    <col min="13826" max="13826" width="5.28515625" style="153" customWidth="1"/>
    <col min="13827" max="13827" width="13.7109375" style="153" customWidth="1"/>
    <col min="13828" max="13830" width="14.7109375" style="153" customWidth="1"/>
    <col min="13831" max="14080" width="9.140625" style="153"/>
    <col min="14081" max="14081" width="53.140625" style="153" customWidth="1"/>
    <col min="14082" max="14082" width="5.28515625" style="153" customWidth="1"/>
    <col min="14083" max="14083" width="13.7109375" style="153" customWidth="1"/>
    <col min="14084" max="14086" width="14.7109375" style="153" customWidth="1"/>
    <col min="14087" max="14336" width="9.140625" style="153"/>
    <col min="14337" max="14337" width="53.140625" style="153" customWidth="1"/>
    <col min="14338" max="14338" width="5.28515625" style="153" customWidth="1"/>
    <col min="14339" max="14339" width="13.7109375" style="153" customWidth="1"/>
    <col min="14340" max="14342" width="14.7109375" style="153" customWidth="1"/>
    <col min="14343" max="14592" width="9.140625" style="153"/>
    <col min="14593" max="14593" width="53.140625" style="153" customWidth="1"/>
    <col min="14594" max="14594" width="5.28515625" style="153" customWidth="1"/>
    <col min="14595" max="14595" width="13.7109375" style="153" customWidth="1"/>
    <col min="14596" max="14598" width="14.7109375" style="153" customWidth="1"/>
    <col min="14599" max="14848" width="9.140625" style="153"/>
    <col min="14849" max="14849" width="53.140625" style="153" customWidth="1"/>
    <col min="14850" max="14850" width="5.28515625" style="153" customWidth="1"/>
    <col min="14851" max="14851" width="13.7109375" style="153" customWidth="1"/>
    <col min="14852" max="14854" width="14.7109375" style="153" customWidth="1"/>
    <col min="14855" max="15104" width="9.140625" style="153"/>
    <col min="15105" max="15105" width="53.140625" style="153" customWidth="1"/>
    <col min="15106" max="15106" width="5.28515625" style="153" customWidth="1"/>
    <col min="15107" max="15107" width="13.7109375" style="153" customWidth="1"/>
    <col min="15108" max="15110" width="14.7109375" style="153" customWidth="1"/>
    <col min="15111" max="15360" width="9.140625" style="153"/>
    <col min="15361" max="15361" width="53.140625" style="153" customWidth="1"/>
    <col min="15362" max="15362" width="5.28515625" style="153" customWidth="1"/>
    <col min="15363" max="15363" width="13.7109375" style="153" customWidth="1"/>
    <col min="15364" max="15366" width="14.7109375" style="153" customWidth="1"/>
    <col min="15367" max="15616" width="9.140625" style="153"/>
    <col min="15617" max="15617" width="53.140625" style="153" customWidth="1"/>
    <col min="15618" max="15618" width="5.28515625" style="153" customWidth="1"/>
    <col min="15619" max="15619" width="13.7109375" style="153" customWidth="1"/>
    <col min="15620" max="15622" width="14.7109375" style="153" customWidth="1"/>
    <col min="15623" max="15872" width="9.140625" style="153"/>
    <col min="15873" max="15873" width="53.140625" style="153" customWidth="1"/>
    <col min="15874" max="15874" width="5.28515625" style="153" customWidth="1"/>
    <col min="15875" max="15875" width="13.7109375" style="153" customWidth="1"/>
    <col min="15876" max="15878" width="14.7109375" style="153" customWidth="1"/>
    <col min="15879" max="16128" width="9.140625" style="153"/>
    <col min="16129" max="16129" width="53.140625" style="153" customWidth="1"/>
    <col min="16130" max="16130" width="5.28515625" style="153" customWidth="1"/>
    <col min="16131" max="16131" width="13.7109375" style="153" customWidth="1"/>
    <col min="16132" max="16134" width="14.7109375" style="153" customWidth="1"/>
    <col min="16135" max="16384" width="9.140625" style="153"/>
  </cols>
  <sheetData>
    <row r="1" spans="1:19" s="1" customFormat="1" ht="24.95" customHeight="1" x14ac:dyDescent="0.2">
      <c r="A1" s="144" t="s">
        <v>175</v>
      </c>
      <c r="B1" s="145"/>
      <c r="C1" s="4"/>
      <c r="D1" s="5"/>
    </row>
    <row r="2" spans="1:19" s="1" customFormat="1" x14ac:dyDescent="0.2">
      <c r="A2" s="146" t="s">
        <v>176</v>
      </c>
      <c r="B2" s="146"/>
      <c r="C2" s="26"/>
      <c r="D2" s="147"/>
      <c r="I2" s="148"/>
      <c r="J2" s="149"/>
      <c r="K2" s="149"/>
      <c r="N2" s="149"/>
      <c r="P2" s="5"/>
      <c r="Q2" s="5"/>
      <c r="R2" s="5"/>
      <c r="S2" s="5"/>
    </row>
    <row r="3" spans="1:19" s="1" customFormat="1" ht="6" customHeight="1" x14ac:dyDescent="0.2"/>
    <row r="4" spans="1:19" s="1" customFormat="1" ht="15.95" customHeight="1" x14ac:dyDescent="0.2">
      <c r="A4" s="80" t="s">
        <v>177</v>
      </c>
      <c r="B4" s="80"/>
      <c r="C4" s="6"/>
      <c r="D4" s="6"/>
      <c r="F4" s="150" t="s">
        <v>178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" customFormat="1" ht="6" customHeight="1" x14ac:dyDescent="0.25">
      <c r="A5" s="7"/>
      <c r="B5" s="7"/>
      <c r="E5" s="34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7.100000000000001" customHeight="1" x14ac:dyDescent="0.2">
      <c r="A6" s="197" t="s">
        <v>170</v>
      </c>
      <c r="B6" s="198"/>
      <c r="C6" s="151"/>
      <c r="D6" s="152" t="s">
        <v>179</v>
      </c>
      <c r="E6" s="152" t="s">
        <v>171</v>
      </c>
      <c r="F6" s="152" t="s">
        <v>180</v>
      </c>
    </row>
    <row r="7" spans="1:19" ht="14.1" customHeight="1" x14ac:dyDescent="0.2">
      <c r="A7" s="154">
        <v>1</v>
      </c>
      <c r="B7" s="155"/>
      <c r="C7" s="156" t="s">
        <v>13</v>
      </c>
      <c r="D7" s="157" t="s">
        <v>181</v>
      </c>
      <c r="E7" s="157"/>
      <c r="F7" s="157" t="s">
        <v>181</v>
      </c>
    </row>
    <row r="8" spans="1:19" ht="14.1" customHeight="1" x14ac:dyDescent="0.2">
      <c r="A8" s="158"/>
      <c r="B8" s="159"/>
      <c r="C8" s="160" t="s">
        <v>14</v>
      </c>
      <c r="D8" s="157" t="s">
        <v>182</v>
      </c>
      <c r="E8" s="157"/>
      <c r="F8" s="157" t="s">
        <v>182</v>
      </c>
    </row>
    <row r="9" spans="1:19" ht="14.1" customHeight="1" x14ac:dyDescent="0.2">
      <c r="A9" s="161" t="s">
        <v>382</v>
      </c>
      <c r="B9" s="162"/>
      <c r="C9" s="160" t="s">
        <v>172</v>
      </c>
      <c r="D9" s="157" t="s">
        <v>183</v>
      </c>
      <c r="E9" s="157"/>
      <c r="F9" s="157"/>
    </row>
    <row r="10" spans="1:19" ht="14.1" customHeight="1" x14ac:dyDescent="0.2">
      <c r="A10" s="161"/>
      <c r="B10" s="162"/>
      <c r="C10" s="160" t="s">
        <v>173</v>
      </c>
      <c r="D10" s="163" t="s">
        <v>184</v>
      </c>
      <c r="E10" s="163"/>
      <c r="F10" s="163" t="s">
        <v>184</v>
      </c>
      <c r="H10" s="164"/>
      <c r="I10" s="164"/>
      <c r="J10" s="164"/>
      <c r="K10" s="164"/>
      <c r="L10" s="164"/>
    </row>
    <row r="11" spans="1:19" ht="14.1" customHeight="1" x14ac:dyDescent="0.2">
      <c r="A11" s="161"/>
      <c r="B11" s="162"/>
      <c r="C11" s="160" t="s">
        <v>18</v>
      </c>
      <c r="D11" s="165" t="s">
        <v>185</v>
      </c>
      <c r="E11" s="165"/>
      <c r="F11" s="165" t="s">
        <v>185</v>
      </c>
      <c r="H11" s="164"/>
      <c r="I11" s="164"/>
      <c r="J11" s="164"/>
      <c r="K11" s="164"/>
      <c r="L11" s="164"/>
    </row>
    <row r="12" spans="1:19" ht="14.1" customHeight="1" x14ac:dyDescent="0.2">
      <c r="A12" s="161" t="s">
        <v>383</v>
      </c>
      <c r="B12" s="166"/>
      <c r="C12" s="167" t="s">
        <v>32</v>
      </c>
      <c r="D12" s="168" t="s">
        <v>185</v>
      </c>
      <c r="E12" s="168"/>
      <c r="F12" s="168" t="s">
        <v>185</v>
      </c>
    </row>
    <row r="13" spans="1:19" ht="14.1" customHeight="1" x14ac:dyDescent="0.2">
      <c r="A13" s="161"/>
      <c r="B13" s="166"/>
      <c r="C13" s="160" t="s">
        <v>174</v>
      </c>
      <c r="D13" s="169">
        <v>2.6504629629628962E-3</v>
      </c>
      <c r="E13" s="169"/>
      <c r="F13" s="169">
        <v>2.6504629629628962E-3</v>
      </c>
      <c r="H13" s="164"/>
    </row>
    <row r="14" spans="1:19" ht="14.1" customHeight="1" thickBot="1" x14ac:dyDescent="0.25">
      <c r="A14" s="170"/>
      <c r="B14" s="171"/>
      <c r="C14" s="172" t="s">
        <v>19</v>
      </c>
      <c r="D14" s="173">
        <v>56</v>
      </c>
      <c r="E14" s="173"/>
      <c r="F14" s="173"/>
    </row>
    <row r="15" spans="1:19" ht="14.1" customHeight="1" thickTop="1" x14ac:dyDescent="0.2">
      <c r="A15" s="174">
        <v>1</v>
      </c>
      <c r="B15" s="155"/>
      <c r="C15" s="175" t="s">
        <v>13</v>
      </c>
      <c r="D15" s="176" t="s">
        <v>181</v>
      </c>
      <c r="E15" s="177"/>
      <c r="F15" s="177" t="s">
        <v>181</v>
      </c>
    </row>
    <row r="16" spans="1:19" ht="14.1" customHeight="1" x14ac:dyDescent="0.2">
      <c r="A16" s="158"/>
      <c r="B16" s="159"/>
      <c r="C16" s="160" t="s">
        <v>14</v>
      </c>
      <c r="D16" s="178" t="s">
        <v>186</v>
      </c>
      <c r="E16" s="157"/>
      <c r="F16" s="157" t="s">
        <v>186</v>
      </c>
    </row>
    <row r="17" spans="1:6" ht="14.1" customHeight="1" x14ac:dyDescent="0.2">
      <c r="A17" s="179" t="s">
        <v>381</v>
      </c>
      <c r="B17" s="162"/>
      <c r="C17" s="160" t="s">
        <v>172</v>
      </c>
      <c r="D17" s="178" t="s">
        <v>187</v>
      </c>
      <c r="E17" s="157"/>
      <c r="F17" s="157"/>
    </row>
    <row r="18" spans="1:6" ht="14.1" customHeight="1" x14ac:dyDescent="0.2">
      <c r="A18" s="179"/>
      <c r="B18" s="162"/>
      <c r="C18" s="160" t="s">
        <v>173</v>
      </c>
      <c r="D18" s="180" t="s">
        <v>188</v>
      </c>
      <c r="E18" s="163"/>
      <c r="F18" s="163" t="s">
        <v>188</v>
      </c>
    </row>
    <row r="19" spans="1:6" ht="14.1" customHeight="1" x14ac:dyDescent="0.2">
      <c r="A19" s="179"/>
      <c r="B19" s="162"/>
      <c r="C19" s="160" t="s">
        <v>18</v>
      </c>
      <c r="D19" s="181" t="s">
        <v>189</v>
      </c>
      <c r="E19" s="165"/>
      <c r="F19" s="165" t="s">
        <v>189</v>
      </c>
    </row>
    <row r="20" spans="1:6" ht="14.1" customHeight="1" x14ac:dyDescent="0.2">
      <c r="A20" s="161" t="s">
        <v>380</v>
      </c>
      <c r="B20" s="166"/>
      <c r="C20" s="167" t="s">
        <v>32</v>
      </c>
      <c r="D20" s="168" t="s">
        <v>189</v>
      </c>
      <c r="E20" s="168"/>
      <c r="F20" s="168" t="s">
        <v>189</v>
      </c>
    </row>
    <row r="21" spans="1:6" ht="14.1" customHeight="1" x14ac:dyDescent="0.2">
      <c r="A21" s="161"/>
      <c r="B21" s="166"/>
      <c r="C21" s="160" t="s">
        <v>174</v>
      </c>
      <c r="D21" s="182">
        <v>2.9976851851851727E-3</v>
      </c>
      <c r="E21" s="169"/>
      <c r="F21" s="169">
        <v>2.9976851851851727E-3</v>
      </c>
    </row>
    <row r="22" spans="1:6" ht="14.1" customHeight="1" thickBot="1" x14ac:dyDescent="0.25">
      <c r="A22" s="170"/>
      <c r="B22" s="171"/>
      <c r="C22" s="172" t="s">
        <v>19</v>
      </c>
      <c r="D22" s="183">
        <v>56</v>
      </c>
      <c r="E22" s="184"/>
      <c r="F22" s="184"/>
    </row>
    <row r="23" spans="1:6" ht="14.1" customHeight="1" thickTop="1" x14ac:dyDescent="0.2">
      <c r="A23" s="174">
        <v>1</v>
      </c>
      <c r="B23" s="155"/>
      <c r="C23" s="175" t="s">
        <v>13</v>
      </c>
      <c r="D23" s="176" t="s">
        <v>181</v>
      </c>
      <c r="E23" s="177"/>
      <c r="F23" s="177" t="s">
        <v>181</v>
      </c>
    </row>
    <row r="24" spans="1:6" ht="14.1" customHeight="1" x14ac:dyDescent="0.2">
      <c r="A24" s="158"/>
      <c r="B24" s="159"/>
      <c r="C24" s="160" t="s">
        <v>14</v>
      </c>
      <c r="D24" s="178" t="s">
        <v>190</v>
      </c>
      <c r="E24" s="157"/>
      <c r="F24" s="157" t="s">
        <v>190</v>
      </c>
    </row>
    <row r="25" spans="1:6" ht="14.1" customHeight="1" x14ac:dyDescent="0.2">
      <c r="A25" s="179" t="s">
        <v>378</v>
      </c>
      <c r="B25" s="162"/>
      <c r="C25" s="160" t="s">
        <v>172</v>
      </c>
      <c r="D25" s="178" t="s">
        <v>191</v>
      </c>
      <c r="E25" s="157"/>
      <c r="F25" s="157"/>
    </row>
    <row r="26" spans="1:6" ht="14.1" customHeight="1" x14ac:dyDescent="0.2">
      <c r="A26" s="179"/>
      <c r="B26" s="162"/>
      <c r="C26" s="160" t="s">
        <v>173</v>
      </c>
      <c r="D26" s="180" t="s">
        <v>192</v>
      </c>
      <c r="E26" s="163"/>
      <c r="F26" s="163" t="s">
        <v>192</v>
      </c>
    </row>
    <row r="27" spans="1:6" ht="14.1" customHeight="1" x14ac:dyDescent="0.2">
      <c r="A27" s="179"/>
      <c r="B27" s="162"/>
      <c r="C27" s="160" t="s">
        <v>18</v>
      </c>
      <c r="D27" s="181" t="s">
        <v>193</v>
      </c>
      <c r="E27" s="165"/>
      <c r="F27" s="165" t="s">
        <v>193</v>
      </c>
    </row>
    <row r="28" spans="1:6" ht="14.1" customHeight="1" x14ac:dyDescent="0.2">
      <c r="A28" s="161" t="s">
        <v>379</v>
      </c>
      <c r="B28" s="166"/>
      <c r="C28" s="167" t="s">
        <v>32</v>
      </c>
      <c r="D28" s="168" t="s">
        <v>193</v>
      </c>
      <c r="E28" s="168"/>
      <c r="F28" s="168" t="s">
        <v>193</v>
      </c>
    </row>
    <row r="29" spans="1:6" ht="14.1" customHeight="1" x14ac:dyDescent="0.2">
      <c r="A29" s="161"/>
      <c r="B29" s="166"/>
      <c r="C29" s="160" t="s">
        <v>174</v>
      </c>
      <c r="D29" s="182">
        <v>2.1527777777777812E-3</v>
      </c>
      <c r="E29" s="169"/>
      <c r="F29" s="169">
        <v>2.1527777777777812E-3</v>
      </c>
    </row>
    <row r="30" spans="1:6" ht="14.1" customHeight="1" thickBot="1" x14ac:dyDescent="0.25">
      <c r="A30" s="170"/>
      <c r="B30" s="171"/>
      <c r="C30" s="172" t="s">
        <v>19</v>
      </c>
      <c r="D30" s="183">
        <v>52</v>
      </c>
      <c r="E30" s="184"/>
      <c r="F30" s="184"/>
    </row>
    <row r="31" spans="1:6" ht="14.1" customHeight="1" thickTop="1" x14ac:dyDescent="0.2">
      <c r="A31" s="185">
        <v>1</v>
      </c>
      <c r="B31" s="155"/>
      <c r="C31" s="175" t="s">
        <v>13</v>
      </c>
      <c r="D31" s="176" t="s">
        <v>181</v>
      </c>
      <c r="E31" s="177"/>
      <c r="F31" s="186" t="s">
        <v>181</v>
      </c>
    </row>
    <row r="32" spans="1:6" ht="14.1" customHeight="1" x14ac:dyDescent="0.2">
      <c r="A32" s="187"/>
      <c r="B32" s="159"/>
      <c r="C32" s="160" t="s">
        <v>14</v>
      </c>
      <c r="D32" s="178" t="s">
        <v>194</v>
      </c>
      <c r="E32" s="157"/>
      <c r="F32" s="157" t="s">
        <v>194</v>
      </c>
    </row>
    <row r="33" spans="1:6" ht="14.1" customHeight="1" x14ac:dyDescent="0.2">
      <c r="A33" s="179" t="s">
        <v>375</v>
      </c>
      <c r="B33" s="162"/>
      <c r="C33" s="160" t="s">
        <v>172</v>
      </c>
      <c r="D33" s="178" t="s">
        <v>195</v>
      </c>
      <c r="E33" s="157"/>
      <c r="F33" s="188"/>
    </row>
    <row r="34" spans="1:6" ht="14.1" customHeight="1" x14ac:dyDescent="0.2">
      <c r="A34" s="179"/>
      <c r="B34" s="162"/>
      <c r="C34" s="160" t="s">
        <v>173</v>
      </c>
      <c r="D34" s="180" t="s">
        <v>196</v>
      </c>
      <c r="E34" s="163"/>
      <c r="F34" s="189" t="s">
        <v>196</v>
      </c>
    </row>
    <row r="35" spans="1:6" ht="14.1" customHeight="1" x14ac:dyDescent="0.2">
      <c r="A35" s="179"/>
      <c r="B35" s="162"/>
      <c r="C35" s="160" t="s">
        <v>18</v>
      </c>
      <c r="D35" s="181" t="s">
        <v>197</v>
      </c>
      <c r="E35" s="165"/>
      <c r="F35" s="190" t="s">
        <v>197</v>
      </c>
    </row>
    <row r="36" spans="1:6" ht="14.1" customHeight="1" x14ac:dyDescent="0.2">
      <c r="A36" s="179" t="s">
        <v>376</v>
      </c>
      <c r="B36" s="166"/>
      <c r="C36" s="167" t="s">
        <v>32</v>
      </c>
      <c r="D36" s="168" t="s">
        <v>197</v>
      </c>
      <c r="E36" s="168"/>
      <c r="F36" s="168" t="s">
        <v>197</v>
      </c>
    </row>
    <row r="37" spans="1:6" ht="14.1" customHeight="1" x14ac:dyDescent="0.2">
      <c r="A37" s="179"/>
      <c r="B37" s="166"/>
      <c r="C37" s="160" t="s">
        <v>174</v>
      </c>
      <c r="D37" s="182">
        <v>8.7268518518518468E-3</v>
      </c>
      <c r="E37" s="191"/>
      <c r="F37" s="191">
        <v>8.7268518518518468E-3</v>
      </c>
    </row>
    <row r="38" spans="1:6" ht="14.1" customHeight="1" thickBot="1" x14ac:dyDescent="0.25">
      <c r="A38" s="192"/>
      <c r="B38" s="171"/>
      <c r="C38" s="172" t="s">
        <v>19</v>
      </c>
      <c r="D38" s="183">
        <v>56</v>
      </c>
      <c r="E38" s="193"/>
      <c r="F38" s="193"/>
    </row>
    <row r="39" spans="1:6" ht="14.1" customHeight="1" thickTop="1" x14ac:dyDescent="0.2">
      <c r="A39" s="185"/>
      <c r="B39" s="155"/>
      <c r="C39" s="175" t="s">
        <v>13</v>
      </c>
      <c r="D39" s="176"/>
      <c r="E39" s="177"/>
      <c r="F39" s="194" t="s">
        <v>199</v>
      </c>
    </row>
    <row r="40" spans="1:6" ht="14.1" customHeight="1" x14ac:dyDescent="0.2">
      <c r="A40" s="187"/>
      <c r="B40" s="159"/>
      <c r="C40" s="160" t="s">
        <v>14</v>
      </c>
      <c r="D40" s="178"/>
      <c r="E40" s="157"/>
      <c r="F40" s="195"/>
    </row>
    <row r="41" spans="1:6" ht="14.1" customHeight="1" x14ac:dyDescent="0.2">
      <c r="A41" s="179" t="s">
        <v>374</v>
      </c>
      <c r="B41" s="162"/>
      <c r="C41" s="160" t="s">
        <v>172</v>
      </c>
      <c r="D41" s="178"/>
      <c r="E41" s="157"/>
      <c r="F41" s="195"/>
    </row>
    <row r="42" spans="1:6" ht="14.1" customHeight="1" x14ac:dyDescent="0.2">
      <c r="A42" s="179"/>
      <c r="B42" s="162"/>
      <c r="C42" s="160" t="s">
        <v>173</v>
      </c>
      <c r="D42" s="180"/>
      <c r="E42" s="163"/>
      <c r="F42" s="195"/>
    </row>
    <row r="43" spans="1:6" ht="14.1" customHeight="1" x14ac:dyDescent="0.2">
      <c r="A43" s="179"/>
      <c r="B43" s="162"/>
      <c r="C43" s="160" t="s">
        <v>18</v>
      </c>
      <c r="D43" s="181"/>
      <c r="E43" s="165"/>
      <c r="F43" s="196"/>
    </row>
    <row r="44" spans="1:6" ht="14.1" customHeight="1" x14ac:dyDescent="0.2">
      <c r="A44" s="161" t="s">
        <v>377</v>
      </c>
      <c r="B44" s="166"/>
      <c r="C44" s="167" t="s">
        <v>32</v>
      </c>
      <c r="D44" s="168"/>
      <c r="E44" s="168"/>
      <c r="F44" s="168" t="s">
        <v>200</v>
      </c>
    </row>
    <row r="45" spans="1:6" ht="14.1" customHeight="1" x14ac:dyDescent="0.2">
      <c r="A45" s="161"/>
      <c r="B45" s="166"/>
      <c r="C45" s="160" t="s">
        <v>174</v>
      </c>
      <c r="D45" s="182"/>
      <c r="E45" s="191"/>
      <c r="F45" s="191"/>
    </row>
    <row r="46" spans="1:6" ht="14.1" customHeight="1" thickBot="1" x14ac:dyDescent="0.25">
      <c r="A46" s="170"/>
      <c r="B46" s="171"/>
      <c r="C46" s="172" t="s">
        <v>19</v>
      </c>
      <c r="D46" s="183"/>
      <c r="E46" s="193"/>
      <c r="F46" s="193"/>
    </row>
    <row r="47" spans="1:6" ht="14.1" customHeight="1" thickTop="1" x14ac:dyDescent="0.2">
      <c r="A47" s="185"/>
      <c r="B47" s="155"/>
      <c r="C47" s="175" t="s">
        <v>13</v>
      </c>
      <c r="D47" s="176"/>
      <c r="E47" s="177"/>
      <c r="F47" s="194" t="s">
        <v>199</v>
      </c>
    </row>
    <row r="48" spans="1:6" ht="14.1" customHeight="1" x14ac:dyDescent="0.2">
      <c r="A48" s="187"/>
      <c r="B48" s="159"/>
      <c r="C48" s="160" t="s">
        <v>14</v>
      </c>
      <c r="D48" s="178"/>
      <c r="E48" s="157"/>
      <c r="F48" s="195"/>
    </row>
    <row r="49" spans="1:6" ht="14.1" customHeight="1" x14ac:dyDescent="0.2">
      <c r="A49" s="179" t="s">
        <v>198</v>
      </c>
      <c r="B49" s="162"/>
      <c r="C49" s="160" t="s">
        <v>172</v>
      </c>
      <c r="D49" s="178"/>
      <c r="E49" s="157"/>
      <c r="F49" s="195"/>
    </row>
    <row r="50" spans="1:6" ht="14.1" customHeight="1" x14ac:dyDescent="0.2">
      <c r="A50" s="179"/>
      <c r="B50" s="162"/>
      <c r="C50" s="160" t="s">
        <v>173</v>
      </c>
      <c r="D50" s="180"/>
      <c r="E50" s="163"/>
      <c r="F50" s="195"/>
    </row>
    <row r="51" spans="1:6" ht="14.1" customHeight="1" x14ac:dyDescent="0.2">
      <c r="A51" s="179"/>
      <c r="B51" s="162"/>
      <c r="C51" s="160" t="s">
        <v>18</v>
      </c>
      <c r="D51" s="181"/>
      <c r="E51" s="165"/>
      <c r="F51" s="196"/>
    </row>
    <row r="52" spans="1:6" ht="14.1" customHeight="1" x14ac:dyDescent="0.2">
      <c r="A52" s="161" t="s">
        <v>373</v>
      </c>
      <c r="B52" s="166"/>
      <c r="C52" s="167" t="s">
        <v>32</v>
      </c>
      <c r="D52" s="168"/>
      <c r="E52" s="168"/>
      <c r="F52" s="168" t="s">
        <v>200</v>
      </c>
    </row>
    <row r="53" spans="1:6" ht="14.1" customHeight="1" x14ac:dyDescent="0.2">
      <c r="A53" s="161"/>
      <c r="B53" s="166"/>
      <c r="C53" s="160" t="s">
        <v>174</v>
      </c>
      <c r="D53" s="182"/>
      <c r="E53" s="191"/>
      <c r="F53" s="191"/>
    </row>
    <row r="54" spans="1:6" ht="14.1" customHeight="1" thickBot="1" x14ac:dyDescent="0.25">
      <c r="A54" s="170"/>
      <c r="B54" s="171"/>
      <c r="C54" s="172" t="s">
        <v>19</v>
      </c>
      <c r="D54" s="183"/>
      <c r="E54" s="193"/>
      <c r="F54" s="193"/>
    </row>
    <row r="55" spans="1:6" ht="13.5" thickTop="1" x14ac:dyDescent="0.2"/>
  </sheetData>
  <mergeCells count="26">
    <mergeCell ref="F47:F51"/>
    <mergeCell ref="F39:F43"/>
    <mergeCell ref="A52:B54"/>
    <mergeCell ref="B49:B51"/>
    <mergeCell ref="A49:A51"/>
    <mergeCell ref="A47:A48"/>
    <mergeCell ref="A44:B46"/>
    <mergeCell ref="A33:A35"/>
    <mergeCell ref="B33:B35"/>
    <mergeCell ref="A36:B38"/>
    <mergeCell ref="A39:A40"/>
    <mergeCell ref="A41:A43"/>
    <mergeCell ref="B41:B43"/>
    <mergeCell ref="A20:B22"/>
    <mergeCell ref="A23:A24"/>
    <mergeCell ref="A25:A27"/>
    <mergeCell ref="B25:B27"/>
    <mergeCell ref="A28:B30"/>
    <mergeCell ref="A31:A32"/>
    <mergeCell ref="A7:A8"/>
    <mergeCell ref="A9:A11"/>
    <mergeCell ref="B9:B11"/>
    <mergeCell ref="A12:B14"/>
    <mergeCell ref="A15:A16"/>
    <mergeCell ref="A17:A19"/>
    <mergeCell ref="B17:B19"/>
  </mergeCells>
  <pageMargins left="0.39370078740157483" right="0.39370078740157483" top="0.19685039370078741" bottom="0.19685039370078741" header="0.51181102362204722" footer="0.51181102362204722"/>
  <pageSetup paperSize="9" scale="8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BD7A-CDA5-4AB9-89C0-D740E8AE7720}">
  <sheetPr>
    <pageSetUpPr fitToPage="1"/>
  </sheetPr>
  <dimension ref="A1:AK49"/>
  <sheetViews>
    <sheetView tabSelected="1" zoomScaleNormal="100" workbookViewId="0">
      <selection activeCell="T21" sqref="T21"/>
    </sheetView>
  </sheetViews>
  <sheetFormatPr defaultRowHeight="11.25" x14ac:dyDescent="0.2"/>
  <cols>
    <col min="1" max="1" width="5.5703125" style="26" customWidth="1"/>
    <col min="2" max="2" width="15.140625" style="26" customWidth="1"/>
    <col min="3" max="3" width="4.85546875" style="1" hidden="1" customWidth="1"/>
    <col min="4" max="4" width="10.5703125" style="8" hidden="1" customWidth="1"/>
    <col min="5" max="5" width="29.140625" style="1" customWidth="1"/>
    <col min="6" max="6" width="7" style="1" bestFit="1" customWidth="1"/>
    <col min="7" max="8" width="6.7109375" style="1" customWidth="1"/>
    <col min="9" max="9" width="6.85546875" style="1" customWidth="1"/>
    <col min="10" max="11" width="6.7109375" style="1" customWidth="1"/>
    <col min="12" max="13" width="7.140625" style="1" bestFit="1" customWidth="1"/>
    <col min="14" max="14" width="3.42578125" style="1" customWidth="1"/>
    <col min="15" max="15" width="7.28515625" style="1" bestFit="1" customWidth="1"/>
    <col min="16" max="17" width="6.7109375" style="1" customWidth="1"/>
    <col min="18" max="18" width="6.85546875" style="1" customWidth="1"/>
    <col min="19" max="19" width="7.42578125" style="1" bestFit="1" customWidth="1"/>
    <col min="20" max="20" width="6.7109375" style="1" customWidth="1"/>
    <col min="21" max="21" width="7.28515625" style="1" customWidth="1"/>
    <col min="22" max="23" width="7.140625" style="1" bestFit="1" customWidth="1"/>
    <col min="24" max="24" width="8.140625" style="1" customWidth="1"/>
    <col min="25" max="26" width="6.7109375" style="1" customWidth="1"/>
    <col min="27" max="27" width="5.28515625" style="43" customWidth="1"/>
    <col min="28" max="29" width="6.7109375" style="1" customWidth="1"/>
    <col min="30" max="30" width="3.42578125" style="1" customWidth="1"/>
    <col min="31" max="32" width="7.5703125" style="1" customWidth="1"/>
    <col min="33" max="34" width="5.85546875" style="1" customWidth="1"/>
    <col min="35" max="35" width="7.28515625" style="1" customWidth="1"/>
    <col min="36" max="36" width="5" style="1" customWidth="1"/>
    <col min="37" max="16384" width="9.140625" style="1"/>
  </cols>
  <sheetData>
    <row r="1" spans="1:37" customFormat="1" ht="18" x14ac:dyDescent="0.25">
      <c r="A1" s="140" t="s">
        <v>46</v>
      </c>
      <c r="B1" s="140"/>
      <c r="C1" s="140"/>
      <c r="D1" s="140"/>
      <c r="E1" s="102"/>
    </row>
    <row r="2" spans="1:37" ht="15.75" customHeight="1" x14ac:dyDescent="0.2">
      <c r="A2" s="141">
        <v>45024</v>
      </c>
      <c r="B2" s="141"/>
      <c r="C2" s="29"/>
      <c r="D2" s="29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37" ht="12.75" customHeight="1" x14ac:dyDescent="0.2">
      <c r="A3" s="30"/>
      <c r="B3" s="30"/>
      <c r="C3" s="30"/>
      <c r="D3" s="2"/>
      <c r="E3" s="31"/>
      <c r="H3" s="33"/>
      <c r="I3" s="33"/>
      <c r="J3" s="33"/>
      <c r="K3" s="33"/>
      <c r="L3" s="33"/>
      <c r="M3" s="33"/>
      <c r="N3" s="33"/>
      <c r="O3" s="33"/>
      <c r="P3" s="33"/>
      <c r="V3" s="33"/>
    </row>
    <row r="4" spans="1:37" ht="15.75" x14ac:dyDescent="0.2">
      <c r="A4" s="3">
        <v>84</v>
      </c>
      <c r="B4" s="4" t="s">
        <v>27</v>
      </c>
      <c r="C4" s="4"/>
      <c r="D4" s="2"/>
      <c r="E4" s="5"/>
      <c r="H4" s="33"/>
      <c r="I4" s="33"/>
      <c r="J4" s="33"/>
      <c r="K4" s="33"/>
      <c r="L4" s="33"/>
      <c r="M4" s="33"/>
      <c r="N4" s="33"/>
      <c r="O4" s="33"/>
      <c r="P4" s="33"/>
      <c r="Q4" s="6"/>
      <c r="V4" s="33"/>
    </row>
    <row r="5" spans="1:37" ht="18.75" customHeight="1" x14ac:dyDescent="0.25">
      <c r="A5" s="7" t="s">
        <v>2</v>
      </c>
      <c r="B5" s="1"/>
      <c r="N5" s="34"/>
      <c r="O5" s="70"/>
      <c r="P5" s="70"/>
      <c r="Q5" s="5"/>
      <c r="T5" s="5"/>
      <c r="U5" s="5"/>
      <c r="V5" s="5"/>
      <c r="W5" s="5"/>
      <c r="AG5" s="9"/>
      <c r="AH5" s="9"/>
      <c r="AI5" s="10"/>
    </row>
    <row r="6" spans="1:37" ht="18" customHeight="1" x14ac:dyDescent="0.25">
      <c r="A6" s="74" t="s">
        <v>131</v>
      </c>
      <c r="B6" s="73"/>
      <c r="F6" s="11" t="s">
        <v>3</v>
      </c>
      <c r="G6" s="12">
        <v>36</v>
      </c>
      <c r="H6" s="13" t="s">
        <v>0</v>
      </c>
      <c r="I6" s="13"/>
      <c r="J6" s="13"/>
      <c r="K6" s="14" t="s">
        <v>4</v>
      </c>
      <c r="L6" s="14"/>
      <c r="M6" s="15">
        <v>2.7777777777777776E-2</v>
      </c>
      <c r="N6" s="13" t="s">
        <v>5</v>
      </c>
      <c r="O6" s="16" t="s">
        <v>6</v>
      </c>
      <c r="P6" s="12">
        <v>24</v>
      </c>
      <c r="Q6" s="13" t="s">
        <v>0</v>
      </c>
      <c r="R6" s="13"/>
      <c r="S6" s="13"/>
      <c r="T6" s="14" t="s">
        <v>4</v>
      </c>
      <c r="U6" s="14"/>
      <c r="V6" s="15">
        <v>2.7777777777777776E-2</v>
      </c>
      <c r="W6" s="13" t="s">
        <v>5</v>
      </c>
      <c r="X6" s="16" t="s">
        <v>7</v>
      </c>
      <c r="Y6" s="12">
        <v>24</v>
      </c>
      <c r="Z6" s="13" t="s">
        <v>0</v>
      </c>
      <c r="AA6" s="12"/>
      <c r="AB6" s="13"/>
      <c r="AC6" s="13"/>
      <c r="AD6" s="17"/>
      <c r="AE6" s="16" t="s">
        <v>8</v>
      </c>
      <c r="AF6" s="14"/>
      <c r="AG6" s="12">
        <f>G6+P6+Y6</f>
        <v>84</v>
      </c>
      <c r="AH6" s="12"/>
      <c r="AI6" s="17" t="s">
        <v>0</v>
      </c>
    </row>
    <row r="7" spans="1:37" ht="27" customHeight="1" x14ac:dyDescent="0.2">
      <c r="A7" s="59" t="s">
        <v>9</v>
      </c>
      <c r="B7" s="27" t="s">
        <v>10</v>
      </c>
      <c r="C7" s="71"/>
      <c r="D7" s="18" t="s">
        <v>12</v>
      </c>
      <c r="E7" s="67" t="s">
        <v>11</v>
      </c>
      <c r="F7" s="65" t="s">
        <v>13</v>
      </c>
      <c r="G7" s="65" t="s">
        <v>14</v>
      </c>
      <c r="H7" s="19" t="s">
        <v>15</v>
      </c>
      <c r="I7" s="19" t="s">
        <v>16</v>
      </c>
      <c r="J7" s="83" t="s">
        <v>28</v>
      </c>
      <c r="K7" s="19" t="s">
        <v>31</v>
      </c>
      <c r="L7" s="83" t="s">
        <v>33</v>
      </c>
      <c r="M7" s="83" t="s">
        <v>32</v>
      </c>
      <c r="N7" s="20" t="s">
        <v>19</v>
      </c>
      <c r="O7" s="63" t="s">
        <v>13</v>
      </c>
      <c r="P7" s="65" t="s">
        <v>14</v>
      </c>
      <c r="Q7" s="19" t="s">
        <v>15</v>
      </c>
      <c r="R7" s="19" t="s">
        <v>16</v>
      </c>
      <c r="S7" s="83" t="s">
        <v>29</v>
      </c>
      <c r="T7" s="19" t="s">
        <v>34</v>
      </c>
      <c r="U7" s="83" t="s">
        <v>33</v>
      </c>
      <c r="V7" s="83" t="s">
        <v>32</v>
      </c>
      <c r="W7" s="20" t="s">
        <v>19</v>
      </c>
      <c r="X7" s="63" t="s">
        <v>13</v>
      </c>
      <c r="Y7" s="65" t="s">
        <v>14</v>
      </c>
      <c r="Z7" s="19" t="s">
        <v>17</v>
      </c>
      <c r="AA7" s="83" t="s">
        <v>18</v>
      </c>
      <c r="AB7" s="19" t="s">
        <v>15</v>
      </c>
      <c r="AC7" s="19" t="s">
        <v>16</v>
      </c>
      <c r="AD7" s="20" t="s">
        <v>19</v>
      </c>
      <c r="AE7" s="61" t="s">
        <v>17</v>
      </c>
      <c r="AF7" s="53" t="s">
        <v>35</v>
      </c>
      <c r="AG7" s="83" t="s">
        <v>18</v>
      </c>
      <c r="AH7" s="83" t="s">
        <v>36</v>
      </c>
      <c r="AI7" s="19" t="s">
        <v>15</v>
      </c>
    </row>
    <row r="8" spans="1:37" x14ac:dyDescent="0.2">
      <c r="A8" s="69"/>
      <c r="B8" s="21" t="s">
        <v>20</v>
      </c>
      <c r="C8" s="22" t="s">
        <v>21</v>
      </c>
      <c r="D8" s="23" t="s">
        <v>22</v>
      </c>
      <c r="E8" s="68"/>
      <c r="F8" s="66"/>
      <c r="G8" s="66"/>
      <c r="H8" s="58"/>
      <c r="I8" s="24">
        <v>1.0416666666666666E-2</v>
      </c>
      <c r="J8" s="24"/>
      <c r="K8" s="58"/>
      <c r="L8" s="84"/>
      <c r="M8" s="84" t="s">
        <v>1</v>
      </c>
      <c r="N8" s="25">
        <v>64</v>
      </c>
      <c r="O8" s="64"/>
      <c r="P8" s="66"/>
      <c r="Q8" s="58"/>
      <c r="R8" s="24">
        <v>1.0416666666666666E-2</v>
      </c>
      <c r="S8" s="24"/>
      <c r="T8" s="58"/>
      <c r="U8" s="84"/>
      <c r="V8" s="84" t="s">
        <v>1</v>
      </c>
      <c r="W8" s="25">
        <v>64</v>
      </c>
      <c r="X8" s="64"/>
      <c r="Y8" s="66"/>
      <c r="Z8" s="58"/>
      <c r="AA8" s="84" t="s">
        <v>1</v>
      </c>
      <c r="AB8" s="58"/>
      <c r="AC8" s="24">
        <v>1.3888888888888888E-2</v>
      </c>
      <c r="AD8" s="25">
        <v>64</v>
      </c>
      <c r="AE8" s="62"/>
      <c r="AF8" s="54"/>
      <c r="AG8" s="84" t="s">
        <v>1</v>
      </c>
      <c r="AH8" s="84"/>
      <c r="AI8" s="58"/>
    </row>
    <row r="9" spans="1:37" ht="30.75" customHeight="1" x14ac:dyDescent="0.2">
      <c r="A9" s="44" t="s">
        <v>168</v>
      </c>
      <c r="B9" s="49" t="s">
        <v>73</v>
      </c>
      <c r="C9" s="50" t="s">
        <v>47</v>
      </c>
      <c r="D9" s="50" t="s">
        <v>48</v>
      </c>
      <c r="E9" s="49" t="s">
        <v>133</v>
      </c>
      <c r="F9" s="35">
        <v>0.375</v>
      </c>
      <c r="G9" s="36">
        <v>0.46969907407407407</v>
      </c>
      <c r="H9" s="36">
        <v>0.47160879629629626</v>
      </c>
      <c r="I9" s="35">
        <f>H9-G9</f>
        <v>1.9097222222221877E-3</v>
      </c>
      <c r="J9" s="35">
        <f>SUM(H9-F9)</f>
        <v>9.6608796296296262E-2</v>
      </c>
      <c r="K9" s="35">
        <f>G9-F9</f>
        <v>9.4699074074074074E-2</v>
      </c>
      <c r="L9" s="37">
        <f>$G$6/(HOUR(J9)+MINUTE(J9)/60+SECOND(J9)/3600)</f>
        <v>15.526536480172519</v>
      </c>
      <c r="M9" s="72">
        <f>$G$6/(HOUR(K9)+MINUTE(K9)/60+SECOND(K9)/3600)</f>
        <v>15.839648007822049</v>
      </c>
      <c r="N9" s="38">
        <v>52</v>
      </c>
      <c r="O9" s="39">
        <f>H9+$M$6</f>
        <v>0.49938657407407405</v>
      </c>
      <c r="P9" s="36">
        <v>0.56428240740740743</v>
      </c>
      <c r="Q9" s="36">
        <v>0.56606481481481474</v>
      </c>
      <c r="R9" s="35">
        <f>Q9-P9</f>
        <v>1.782407407407316E-3</v>
      </c>
      <c r="S9" s="35">
        <f>SUM(Q9-O9)</f>
        <v>6.6678240740740691E-2</v>
      </c>
      <c r="T9" s="35">
        <f>P9-O9</f>
        <v>6.4895833333333375E-2</v>
      </c>
      <c r="U9" s="37">
        <f>$P$6/(HOUR(S9)+MINUTE(S9)/60+SECOND(S9)/3600)</f>
        <v>14.997396285367122</v>
      </c>
      <c r="V9" s="37">
        <f>$P$6/(HOUR(T9)+MINUTE(T9)/60+SECOND(T9)/3600)</f>
        <v>15.409309791332262</v>
      </c>
      <c r="W9" s="38">
        <v>56</v>
      </c>
      <c r="X9" s="39">
        <f>Q9+$V$6</f>
        <v>0.59384259259259253</v>
      </c>
      <c r="Y9" s="36">
        <v>0.65697916666666667</v>
      </c>
      <c r="Z9" s="35">
        <f>Y9-X9</f>
        <v>6.3136574074074137E-2</v>
      </c>
      <c r="AA9" s="75">
        <f>$Y$6/(HOUR(Z9)+MINUTE(Z9)/60+SECOND(Z9)/3600)</f>
        <v>15.838680109990834</v>
      </c>
      <c r="AB9" s="36">
        <v>0.65881944444444451</v>
      </c>
      <c r="AC9" s="35">
        <f>AB9-Y9</f>
        <v>1.8402777777778434E-3</v>
      </c>
      <c r="AD9" s="40">
        <v>56</v>
      </c>
      <c r="AE9" s="39">
        <f>J9+S9+Z9</f>
        <v>0.22642361111111109</v>
      </c>
      <c r="AF9" s="55">
        <f>SUM(K9+T9+Z9)</f>
        <v>0.22273148148148159</v>
      </c>
      <c r="AG9" s="37">
        <f>$AG$6/(HOUR(AE9)+MINUTE(AE9)/60+SECOND(AE9)/3600)</f>
        <v>15.457751878546235</v>
      </c>
      <c r="AH9" s="37">
        <f>$AG$6/(HOUR(AF9)+MINUTE(AF9)/60+SECOND(AF9)/3600)</f>
        <v>15.713988775722303</v>
      </c>
      <c r="AI9" s="35">
        <f>(H9-G9)+(Q9-P9)+(AB9-Y9)</f>
        <v>5.532407407407347E-3</v>
      </c>
      <c r="AK9" s="6"/>
    </row>
    <row r="10" spans="1:37" ht="35.25" customHeight="1" x14ac:dyDescent="0.2">
      <c r="A10" s="44" t="s">
        <v>169</v>
      </c>
      <c r="B10" s="49" t="s">
        <v>136</v>
      </c>
      <c r="C10" s="50" t="s">
        <v>127</v>
      </c>
      <c r="D10" s="50" t="s">
        <v>128</v>
      </c>
      <c r="E10" s="49" t="s">
        <v>137</v>
      </c>
      <c r="F10" s="35">
        <v>0.375</v>
      </c>
      <c r="G10" s="36">
        <v>0.46910879629629632</v>
      </c>
      <c r="H10" s="36">
        <v>0.47087962962962965</v>
      </c>
      <c r="I10" s="35">
        <f>H10-G10</f>
        <v>1.7708333333333326E-3</v>
      </c>
      <c r="J10" s="35">
        <f>SUM(H10-F10)</f>
        <v>9.5879629629629648E-2</v>
      </c>
      <c r="K10" s="35">
        <f>G10-F10</f>
        <v>9.4108796296296315E-2</v>
      </c>
      <c r="L10" s="37">
        <f>$G$6/(HOUR(J10)+MINUTE(J10)/60+SECOND(J10)/3600)</f>
        <v>15.64461612747465</v>
      </c>
      <c r="M10" s="72">
        <f>$G$6/(HOUR(K10)+MINUTE(K10)/60+SECOND(K10)/3600)</f>
        <v>15.938998893125076</v>
      </c>
      <c r="N10" s="38">
        <v>52</v>
      </c>
      <c r="O10" s="39">
        <f>H10+$M$6</f>
        <v>0.49865740740740744</v>
      </c>
      <c r="P10" s="36">
        <v>0.5634837962962963</v>
      </c>
      <c r="Q10" s="36">
        <v>0.56686342592592587</v>
      </c>
      <c r="R10" s="35">
        <f>Q10-P10</f>
        <v>3.3796296296295658E-3</v>
      </c>
      <c r="S10" s="35">
        <f>SUM(Q10-O10)</f>
        <v>6.820601851851843E-2</v>
      </c>
      <c r="T10" s="35">
        <f>P10-O10</f>
        <v>6.4826388888888864E-2</v>
      </c>
      <c r="U10" s="37">
        <f>$P$6/(HOUR(S10)+MINUTE(S10)/60+SECOND(S10)/3600)</f>
        <v>14.661462752418124</v>
      </c>
      <c r="V10" s="37">
        <f>$P$6/(HOUR(T10)+MINUTE(T10)/60+SECOND(T10)/3600)</f>
        <v>15.425816818425281</v>
      </c>
      <c r="W10" s="38">
        <v>52</v>
      </c>
      <c r="X10" s="39">
        <f>Q10+$V$6</f>
        <v>0.59464120370370366</v>
      </c>
      <c r="Y10" s="36">
        <v>0.6575347222222222</v>
      </c>
      <c r="Z10" s="35">
        <f>Y10-X10</f>
        <v>6.2893518518518543E-2</v>
      </c>
      <c r="AA10" s="75">
        <f>$Y$6/(HOUR(Z10)+MINUTE(Z10)/60+SECOND(Z10)/3600)</f>
        <v>15.89988958410011</v>
      </c>
      <c r="AB10" s="36">
        <v>0.66280092592592588</v>
      </c>
      <c r="AC10" s="35">
        <f>AB10-Y10</f>
        <v>5.2662037037036757E-3</v>
      </c>
      <c r="AD10" s="40">
        <v>64</v>
      </c>
      <c r="AE10" s="39">
        <f>J10+S10+Z10</f>
        <v>0.22697916666666662</v>
      </c>
      <c r="AF10" s="55">
        <f>SUM(K10+T10+Z10)</f>
        <v>0.22182870370370372</v>
      </c>
      <c r="AG10" s="37">
        <f>$AG$6/(HOUR(AE10)+MINUTE(AE10)/60+SECOND(AE10)/3600)</f>
        <v>15.419917393299677</v>
      </c>
      <c r="AH10" s="37">
        <f>$AG$6/(HOUR(AF10)+MINUTE(AF10)/60+SECOND(AF10)/3600)</f>
        <v>15.777940102264427</v>
      </c>
      <c r="AI10" s="35">
        <f>(H10-G10)+(Q10-P10)+(AB10-Y10)</f>
        <v>1.0416666666666574E-2</v>
      </c>
      <c r="AK10" s="6"/>
    </row>
    <row r="11" spans="1:37" ht="33.75" customHeight="1" x14ac:dyDescent="0.2">
      <c r="A11" s="44" t="s">
        <v>164</v>
      </c>
      <c r="B11" s="49" t="s">
        <v>134</v>
      </c>
      <c r="C11" s="50" t="s">
        <v>117</v>
      </c>
      <c r="D11" s="50" t="s">
        <v>118</v>
      </c>
      <c r="E11" s="49" t="s">
        <v>135</v>
      </c>
      <c r="F11" s="35">
        <v>0.375</v>
      </c>
      <c r="G11" s="36">
        <v>0.46909722222222222</v>
      </c>
      <c r="H11" s="36">
        <v>0.47085648148148151</v>
      </c>
      <c r="I11" s="35">
        <f t="shared" ref="I11" si="0">H11-G11</f>
        <v>1.7592592592592937E-3</v>
      </c>
      <c r="J11" s="35">
        <f t="shared" ref="J11" si="1">SUM(H11-F11)</f>
        <v>9.5856481481481515E-2</v>
      </c>
      <c r="K11" s="35">
        <f t="shared" ref="K11" si="2">G11-F11</f>
        <v>9.4097222222222221E-2</v>
      </c>
      <c r="L11" s="37">
        <f t="shared" ref="L11" si="3">$G$6/(HOUR(J11)+MINUTE(J11)/60+SECOND(J11)/3600)</f>
        <v>15.648394107703455</v>
      </c>
      <c r="M11" s="72">
        <f t="shared" ref="M11" si="4">$G$6/(HOUR(K11)+MINUTE(K11)/60+SECOND(K11)/3600)</f>
        <v>15.940959409594097</v>
      </c>
      <c r="N11" s="38">
        <v>48</v>
      </c>
      <c r="O11" s="39">
        <f>H11+$M$6</f>
        <v>0.4986342592592593</v>
      </c>
      <c r="P11" s="36">
        <v>0.56346064814814811</v>
      </c>
      <c r="Q11" s="36">
        <v>0.56688657407407406</v>
      </c>
      <c r="R11" s="35">
        <f t="shared" ref="R11" si="5">Q11-P11</f>
        <v>3.4259259259259434E-3</v>
      </c>
      <c r="S11" s="35">
        <f t="shared" ref="S11" si="6">SUM(Q11-O11)</f>
        <v>6.8252314814814752E-2</v>
      </c>
      <c r="T11" s="35">
        <f t="shared" ref="T11" si="7">P11-O11</f>
        <v>6.4826388888888808E-2</v>
      </c>
      <c r="U11" s="37">
        <f t="shared" ref="U11" si="8">$P$6/(HOUR(S11)+MINUTE(S11)/60+SECOND(S11)/3600)</f>
        <v>14.65151772087502</v>
      </c>
      <c r="V11" s="37">
        <f t="shared" ref="V11" si="9">$P$6/(HOUR(T11)+MINUTE(T11)/60+SECOND(T11)/3600)</f>
        <v>15.425816818425281</v>
      </c>
      <c r="W11" s="38">
        <v>60</v>
      </c>
      <c r="X11" s="39">
        <f>Q11+$V$6</f>
        <v>0.59466435185185185</v>
      </c>
      <c r="Y11" s="36">
        <v>0.65754629629629624</v>
      </c>
      <c r="Z11" s="35">
        <f t="shared" ref="Z11" si="10">Y11-X11</f>
        <v>6.2881944444444393E-2</v>
      </c>
      <c r="AA11" s="75">
        <f t="shared" ref="AA11" si="11">$Y$6/(HOUR(Z11)+MINUTE(Z11)/60+SECOND(Z11)/3600)</f>
        <v>15.902816123688568</v>
      </c>
      <c r="AB11" s="36">
        <v>0.66091435185185188</v>
      </c>
      <c r="AC11" s="35">
        <f t="shared" ref="AC11" si="12">AB11-Y11</f>
        <v>3.368055555555638E-3</v>
      </c>
      <c r="AD11" s="40">
        <v>60</v>
      </c>
      <c r="AE11" s="39">
        <f t="shared" ref="AE11" si="13">J11+S11+Z11</f>
        <v>0.22699074074074066</v>
      </c>
      <c r="AF11" s="55">
        <f t="shared" ref="AF11" si="14">SUM(K11+T11+Z11)</f>
        <v>0.22180555555555542</v>
      </c>
      <c r="AG11" s="37">
        <f t="shared" ref="AG11" si="15">$AG$6/(HOUR(AE11)+MINUTE(AE11)/60+SECOND(AE11)/3600)</f>
        <v>15.419131144197431</v>
      </c>
      <c r="AH11" s="37">
        <f t="shared" ref="AH11" si="16">$AG$6/(HOUR(AF11)+MINUTE(AF11)/60+SECOND(AF11)/3600)</f>
        <v>15.779586725109581</v>
      </c>
      <c r="AI11" s="35">
        <f t="shared" ref="AI11" si="17">(H11-G11)+(Q11-P11)+(AB11-Y11)</f>
        <v>8.553240740740875E-3</v>
      </c>
      <c r="AK11" s="6"/>
    </row>
    <row r="12" spans="1:37" ht="12.75" x14ac:dyDescent="0.2">
      <c r="A12" s="45"/>
      <c r="B12" s="47"/>
      <c r="C12" s="48"/>
      <c r="D12" s="48"/>
      <c r="E12" s="47"/>
      <c r="F12" s="41"/>
      <c r="G12" s="41"/>
      <c r="H12" s="41"/>
      <c r="I12" s="41"/>
      <c r="J12" s="41"/>
      <c r="K12" s="41"/>
      <c r="L12" s="41"/>
      <c r="M12" s="42"/>
      <c r="N12" s="43"/>
      <c r="O12" s="41"/>
      <c r="P12" s="41"/>
      <c r="Q12" s="41"/>
      <c r="R12" s="41"/>
      <c r="S12" s="41"/>
      <c r="T12" s="41"/>
      <c r="U12" s="41"/>
      <c r="V12" s="42"/>
      <c r="W12" s="43"/>
      <c r="X12" s="41"/>
      <c r="Y12" s="41"/>
      <c r="Z12" s="41"/>
      <c r="AA12" s="46"/>
      <c r="AB12" s="41"/>
      <c r="AC12" s="41"/>
      <c r="AD12" s="43"/>
      <c r="AE12" s="41"/>
      <c r="AF12" s="41"/>
      <c r="AG12" s="42"/>
      <c r="AH12" s="42"/>
      <c r="AI12" s="41"/>
      <c r="AK12" s="6"/>
    </row>
    <row r="13" spans="1:37" ht="15.75" x14ac:dyDescent="0.2">
      <c r="A13" s="76" t="s">
        <v>101</v>
      </c>
      <c r="B13" s="77"/>
      <c r="C13" s="77"/>
      <c r="D13" s="77"/>
      <c r="E13" s="78"/>
      <c r="J13" s="6"/>
      <c r="O13" s="79"/>
      <c r="T13" s="33"/>
    </row>
    <row r="14" spans="1:37" s="105" customFormat="1" ht="15.75" x14ac:dyDescent="0.2">
      <c r="A14" s="77" t="s">
        <v>2</v>
      </c>
      <c r="B14" s="104"/>
      <c r="C14" s="104"/>
      <c r="D14" s="104"/>
      <c r="E14" s="104"/>
      <c r="J14" s="106"/>
      <c r="N14" s="107"/>
      <c r="O14" s="108"/>
      <c r="P14" s="108"/>
      <c r="Q14" s="106"/>
      <c r="T14" s="108"/>
      <c r="AA14" s="109"/>
    </row>
    <row r="15" spans="1:37" ht="15.75" x14ac:dyDescent="0.2">
      <c r="A15" s="77" t="s">
        <v>132</v>
      </c>
      <c r="B15" s="77"/>
      <c r="C15" s="77"/>
      <c r="D15" s="77"/>
      <c r="E15" s="78"/>
      <c r="J15" s="6"/>
      <c r="N15" s="82"/>
      <c r="O15" s="142"/>
      <c r="P15" s="142"/>
      <c r="T15" s="33"/>
    </row>
    <row r="16" spans="1:37" x14ac:dyDescent="0.2">
      <c r="A16" s="1"/>
      <c r="B16" s="1"/>
      <c r="F16" s="11" t="s">
        <v>3</v>
      </c>
      <c r="G16" s="12">
        <v>24</v>
      </c>
      <c r="H16" s="13" t="s">
        <v>0</v>
      </c>
      <c r="I16" s="13"/>
      <c r="J16" s="51"/>
      <c r="K16" s="14" t="s">
        <v>4</v>
      </c>
      <c r="L16" s="14"/>
      <c r="M16" s="15">
        <v>2.7777777777777776E-2</v>
      </c>
      <c r="N16" s="13" t="s">
        <v>5</v>
      </c>
      <c r="O16" s="16" t="s">
        <v>6</v>
      </c>
      <c r="P16" s="12">
        <v>24</v>
      </c>
      <c r="Q16" s="13" t="s">
        <v>0</v>
      </c>
      <c r="R16" s="12"/>
      <c r="S16" s="13"/>
      <c r="T16" s="13"/>
      <c r="U16" s="17"/>
      <c r="V16" s="16" t="s">
        <v>8</v>
      </c>
      <c r="W16" s="14"/>
      <c r="X16" s="12">
        <f>G16+P16</f>
        <v>48</v>
      </c>
      <c r="Y16" s="12"/>
      <c r="Z16" s="17" t="s">
        <v>0</v>
      </c>
    </row>
    <row r="17" spans="1:28" ht="22.5" x14ac:dyDescent="0.2">
      <c r="A17" s="59" t="s">
        <v>9</v>
      </c>
      <c r="B17" s="27" t="s">
        <v>10</v>
      </c>
      <c r="C17" s="18" t="s">
        <v>23</v>
      </c>
      <c r="D17" s="18" t="s">
        <v>24</v>
      </c>
      <c r="E17" s="134" t="s">
        <v>11</v>
      </c>
      <c r="F17" s="136" t="s">
        <v>13</v>
      </c>
      <c r="G17" s="136" t="s">
        <v>14</v>
      </c>
      <c r="H17" s="130" t="s">
        <v>15</v>
      </c>
      <c r="I17" s="19" t="s">
        <v>16</v>
      </c>
      <c r="J17" s="56" t="s">
        <v>29</v>
      </c>
      <c r="K17" s="130" t="s">
        <v>38</v>
      </c>
      <c r="L17" s="83" t="s">
        <v>33</v>
      </c>
      <c r="M17" s="83" t="s">
        <v>37</v>
      </c>
      <c r="N17" s="20" t="s">
        <v>19</v>
      </c>
      <c r="O17" s="138" t="s">
        <v>13</v>
      </c>
      <c r="P17" s="136" t="s">
        <v>14</v>
      </c>
      <c r="Q17" s="130" t="s">
        <v>17</v>
      </c>
      <c r="R17" s="83" t="s">
        <v>18</v>
      </c>
      <c r="S17" s="130" t="s">
        <v>15</v>
      </c>
      <c r="T17" s="19" t="s">
        <v>16</v>
      </c>
      <c r="U17" s="20" t="s">
        <v>19</v>
      </c>
      <c r="V17" s="61" t="s">
        <v>17</v>
      </c>
      <c r="W17" s="53" t="s">
        <v>39</v>
      </c>
      <c r="X17" s="83" t="s">
        <v>18</v>
      </c>
      <c r="Y17" s="83" t="s">
        <v>36</v>
      </c>
      <c r="Z17" s="19" t="s">
        <v>15</v>
      </c>
    </row>
    <row r="18" spans="1:28" ht="12" thickBot="1" x14ac:dyDescent="0.25">
      <c r="A18" s="60"/>
      <c r="B18" s="28" t="s">
        <v>25</v>
      </c>
      <c r="C18" s="23" t="s">
        <v>26</v>
      </c>
      <c r="D18" s="23"/>
      <c r="E18" s="143"/>
      <c r="F18" s="137"/>
      <c r="G18" s="137"/>
      <c r="H18" s="131"/>
      <c r="I18" s="24">
        <v>1.0416666666666666E-2</v>
      </c>
      <c r="J18" s="52"/>
      <c r="K18" s="131"/>
      <c r="L18" s="84"/>
      <c r="M18" s="84" t="s">
        <v>1</v>
      </c>
      <c r="N18" s="25">
        <v>64</v>
      </c>
      <c r="O18" s="139"/>
      <c r="P18" s="137"/>
      <c r="Q18" s="131"/>
      <c r="R18" s="84" t="s">
        <v>1</v>
      </c>
      <c r="S18" s="131"/>
      <c r="T18" s="24">
        <v>1.3888888888888888E-2</v>
      </c>
      <c r="U18" s="25">
        <v>64</v>
      </c>
      <c r="V18" s="62"/>
      <c r="W18" s="54"/>
      <c r="X18" s="84" t="s">
        <v>1</v>
      </c>
      <c r="Y18" s="84"/>
      <c r="Z18" s="58"/>
    </row>
    <row r="19" spans="1:28" ht="26.25" customHeight="1" x14ac:dyDescent="0.2">
      <c r="A19" s="95" t="s">
        <v>161</v>
      </c>
      <c r="B19" s="49" t="s">
        <v>142</v>
      </c>
      <c r="C19" s="50" t="s">
        <v>115</v>
      </c>
      <c r="D19" s="50" t="s">
        <v>116</v>
      </c>
      <c r="E19" s="49" t="s">
        <v>143</v>
      </c>
      <c r="F19" s="35">
        <v>0.39583333333333298</v>
      </c>
      <c r="G19" s="36">
        <v>0.46172453703703703</v>
      </c>
      <c r="H19" s="36">
        <v>0.46331018518518513</v>
      </c>
      <c r="I19" s="35">
        <f>H19-G19</f>
        <v>1.5856481481481E-3</v>
      </c>
      <c r="J19" s="35">
        <f>SUM(H19-F19)</f>
        <v>6.7476851851852149E-2</v>
      </c>
      <c r="K19" s="35">
        <f>G19-F19</f>
        <v>6.5891203703704049E-2</v>
      </c>
      <c r="L19" s="37">
        <f t="shared" ref="L19:M22" si="18">$G$16/(HOUR(J19)+MINUTE(J19)/60+SECOND(J19)/3600)</f>
        <v>14.819897084048026</v>
      </c>
      <c r="M19" s="37">
        <f t="shared" si="18"/>
        <v>15.176532583874934</v>
      </c>
      <c r="N19" s="38">
        <v>48</v>
      </c>
      <c r="O19" s="39">
        <f>H19+$M$16</f>
        <v>0.49108796296296292</v>
      </c>
      <c r="P19" s="36">
        <v>0.5642476851851852</v>
      </c>
      <c r="Q19" s="35">
        <f>P19-O19</f>
        <v>7.3159722222222279E-2</v>
      </c>
      <c r="R19" s="37">
        <f>$P$16/(HOUR(Q19)+MINUTE(Q19)/60+SECOND(Q19)/3600)</f>
        <v>13.668723303274797</v>
      </c>
      <c r="S19" s="35">
        <v>0.56622685185185184</v>
      </c>
      <c r="T19" s="35">
        <f>S19-P19</f>
        <v>1.979166666666643E-3</v>
      </c>
      <c r="U19" s="40">
        <v>48</v>
      </c>
      <c r="V19" s="39">
        <f>J19+Q19</f>
        <v>0.14063657407407443</v>
      </c>
      <c r="W19" s="55">
        <f>SUM(K19+Q19)</f>
        <v>0.13905092592592633</v>
      </c>
      <c r="X19" s="37">
        <f t="shared" ref="X19:Y21" si="19">$X$16/(HOUR(V19)+MINUTE(V19)/60+SECOND(V19)/3600)</f>
        <v>14.221051765286807</v>
      </c>
      <c r="Y19" s="37">
        <f t="shared" si="19"/>
        <v>14.383219577159979</v>
      </c>
      <c r="Z19" s="35">
        <f>(H19-G19)+(S19-P19)</f>
        <v>3.5648148148147429E-3</v>
      </c>
      <c r="AB19" s="6"/>
    </row>
    <row r="20" spans="1:28" ht="26.25" customHeight="1" x14ac:dyDescent="0.2">
      <c r="A20" s="95" t="s">
        <v>163</v>
      </c>
      <c r="B20" s="49" t="s">
        <v>146</v>
      </c>
      <c r="C20" s="50" t="s">
        <v>123</v>
      </c>
      <c r="D20" s="50" t="s">
        <v>124</v>
      </c>
      <c r="E20" s="49" t="s">
        <v>147</v>
      </c>
      <c r="F20" s="35">
        <v>0.39583333333333298</v>
      </c>
      <c r="G20" s="36">
        <v>0.46337962962962959</v>
      </c>
      <c r="H20" s="36">
        <v>0.46537037037037038</v>
      </c>
      <c r="I20" s="35">
        <f>H20-G20</f>
        <v>1.9907407407407929E-3</v>
      </c>
      <c r="J20" s="35">
        <f>SUM(H20-F20)</f>
        <v>6.9537037037037397E-2</v>
      </c>
      <c r="K20" s="35">
        <f>G20-F20</f>
        <v>6.7546296296296604E-2</v>
      </c>
      <c r="L20" s="37">
        <f t="shared" si="18"/>
        <v>14.380825565912119</v>
      </c>
      <c r="M20" s="37">
        <f t="shared" si="18"/>
        <v>14.804660726525016</v>
      </c>
      <c r="N20" s="38">
        <v>60</v>
      </c>
      <c r="O20" s="39">
        <f>H20+$M$16</f>
        <v>0.49314814814814817</v>
      </c>
      <c r="P20" s="36">
        <v>0.56488425925925922</v>
      </c>
      <c r="Q20" s="35">
        <f>P20-O20</f>
        <v>7.1736111111111056E-2</v>
      </c>
      <c r="R20" s="37">
        <f>$P$16/(HOUR(Q20)+MINUTE(Q20)/60+SECOND(Q20)/3600)</f>
        <v>13.939980638915779</v>
      </c>
      <c r="S20" s="35">
        <v>0.56751157407407404</v>
      </c>
      <c r="T20" s="35">
        <f>S20-P20</f>
        <v>2.6273148148148184E-3</v>
      </c>
      <c r="U20" s="40">
        <v>56</v>
      </c>
      <c r="V20" s="39">
        <f>J20+Q20</f>
        <v>0.14127314814814845</v>
      </c>
      <c r="W20" s="55">
        <f>SUM(K20+Q20)</f>
        <v>0.13928240740740766</v>
      </c>
      <c r="X20" s="37">
        <f t="shared" si="19"/>
        <v>14.156971980992955</v>
      </c>
      <c r="Y20" s="37">
        <f t="shared" si="19"/>
        <v>14.359315273392054</v>
      </c>
      <c r="Z20" s="35">
        <f>(H20-G20)+(S20-P20)</f>
        <v>4.6180555555556113E-3</v>
      </c>
      <c r="AB20" s="6"/>
    </row>
    <row r="21" spans="1:28" ht="26.25" customHeight="1" x14ac:dyDescent="0.2">
      <c r="A21" s="95" t="s">
        <v>164</v>
      </c>
      <c r="B21" s="49" t="s">
        <v>93</v>
      </c>
      <c r="C21" s="50" t="s">
        <v>61</v>
      </c>
      <c r="D21" s="50" t="s">
        <v>62</v>
      </c>
      <c r="E21" s="49" t="s">
        <v>94</v>
      </c>
      <c r="F21" s="35">
        <v>0.39583333333333298</v>
      </c>
      <c r="G21" s="36">
        <v>0.46341435185185187</v>
      </c>
      <c r="H21" s="36">
        <v>0.47120370370370374</v>
      </c>
      <c r="I21" s="35">
        <f>H21-G21</f>
        <v>7.7893518518518667E-3</v>
      </c>
      <c r="J21" s="35">
        <f>SUM(H21-F21)</f>
        <v>7.5370370370370754E-2</v>
      </c>
      <c r="K21" s="35">
        <f>G21-F21</f>
        <v>6.7581018518518887E-2</v>
      </c>
      <c r="L21" s="37">
        <f t="shared" si="18"/>
        <v>13.267813267813267</v>
      </c>
      <c r="M21" s="37">
        <f t="shared" si="18"/>
        <v>14.797054290118171</v>
      </c>
      <c r="N21" s="38">
        <v>52</v>
      </c>
      <c r="O21" s="39">
        <f>H21+$M$16</f>
        <v>0.49898148148148153</v>
      </c>
      <c r="P21" s="36">
        <v>0.56519675925925927</v>
      </c>
      <c r="Q21" s="35">
        <f>P21-O21</f>
        <v>6.6215277777777748E-2</v>
      </c>
      <c r="R21" s="37">
        <f>$P$16/(HOUR(Q21)+MINUTE(Q21)/60+SECOND(Q21)/3600)</f>
        <v>15.102254850550601</v>
      </c>
      <c r="S21" s="35">
        <v>0.56901620370370376</v>
      </c>
      <c r="T21" s="35">
        <f>S21-P21</f>
        <v>3.8194444444444864E-3</v>
      </c>
      <c r="U21" s="40">
        <v>52</v>
      </c>
      <c r="V21" s="39">
        <f>J21+Q21</f>
        <v>0.1415856481481485</v>
      </c>
      <c r="W21" s="55">
        <f>SUM(K21+Q21)</f>
        <v>0.13379629629629664</v>
      </c>
      <c r="X21" s="37">
        <f t="shared" si="19"/>
        <v>14.125725496607537</v>
      </c>
      <c r="Y21" s="37">
        <f t="shared" si="19"/>
        <v>14.948096885813149</v>
      </c>
      <c r="Z21" s="35">
        <f>(H21-G21)+(S21-P21)</f>
        <v>1.1608796296296353E-2</v>
      </c>
      <c r="AB21" s="6"/>
    </row>
    <row r="22" spans="1:28" ht="27" x14ac:dyDescent="0.2">
      <c r="A22" s="95">
        <v>4</v>
      </c>
      <c r="B22" s="49" t="s">
        <v>99</v>
      </c>
      <c r="C22" s="50" t="s">
        <v>69</v>
      </c>
      <c r="D22" s="50" t="s">
        <v>70</v>
      </c>
      <c r="E22" s="49" t="s">
        <v>100</v>
      </c>
      <c r="F22" s="35">
        <v>0.39583333333333298</v>
      </c>
      <c r="G22" s="36">
        <v>0.46364583333333331</v>
      </c>
      <c r="H22" s="36">
        <v>0.46921296296296294</v>
      </c>
      <c r="I22" s="35">
        <f>H22-G22</f>
        <v>5.5671296296296302E-3</v>
      </c>
      <c r="J22" s="35">
        <f>SUM(H22-F22)</f>
        <v>7.3379629629629961E-2</v>
      </c>
      <c r="K22" s="35">
        <f>G22-F22</f>
        <v>6.7812500000000331E-2</v>
      </c>
      <c r="L22" s="37">
        <f t="shared" si="18"/>
        <v>13.627760252365931</v>
      </c>
      <c r="M22" s="37">
        <f t="shared" si="18"/>
        <v>14.746543778801843</v>
      </c>
      <c r="N22" s="38">
        <v>52</v>
      </c>
      <c r="O22" s="39">
        <f>H22+$M$16</f>
        <v>0.49699074074074073</v>
      </c>
      <c r="P22" s="36">
        <v>0.56545138888888891</v>
      </c>
      <c r="Q22" s="35">
        <f>P22-O22</f>
        <v>6.8460648148148173E-2</v>
      </c>
      <c r="R22" s="37">
        <f>$P$16/(HOUR(Q22)+MINUTE(Q22)/60+SECOND(Q22)/3600)</f>
        <v>14.606931530008454</v>
      </c>
      <c r="S22" s="35">
        <v>0.56898148148148142</v>
      </c>
      <c r="T22" s="35">
        <f>S22-P22</f>
        <v>3.5300925925925153E-3</v>
      </c>
      <c r="U22" s="40">
        <v>56</v>
      </c>
      <c r="V22" s="39">
        <f t="shared" ref="V22" si="20">J22+Q22</f>
        <v>0.14184027777777813</v>
      </c>
      <c r="W22" s="55">
        <f t="shared" ref="W22" si="21">SUM(K22+Q22)</f>
        <v>0.1362731481481485</v>
      </c>
      <c r="X22" s="37">
        <f t="shared" ref="X22" si="22">$X$16/(HOUR(V22)+MINUTE(V22)/60+SECOND(V22)/3600)</f>
        <v>14.100367197062424</v>
      </c>
      <c r="Y22" s="37">
        <f t="shared" ref="Y22" si="23">$X$16/(HOUR(W22)+MINUTE(W22)/60+SECOND(W22)/3600)</f>
        <v>14.676405639544759</v>
      </c>
      <c r="Z22" s="35">
        <f t="shared" ref="Z22" si="24">(H22-G22)+(S22-P22)</f>
        <v>9.0972222222221455E-3</v>
      </c>
      <c r="AB22" s="6"/>
    </row>
    <row r="23" spans="1:28" ht="26.25" customHeight="1" x14ac:dyDescent="0.2">
      <c r="A23" s="95" t="s">
        <v>162</v>
      </c>
      <c r="B23" s="49" t="s">
        <v>74</v>
      </c>
      <c r="C23" s="50" t="s">
        <v>49</v>
      </c>
      <c r="D23" s="50" t="s">
        <v>50</v>
      </c>
      <c r="E23" s="49" t="s">
        <v>75</v>
      </c>
      <c r="F23" s="35">
        <v>0.39583333333333298</v>
      </c>
      <c r="G23" s="36">
        <v>0.45680555555555552</v>
      </c>
      <c r="H23" s="36">
        <v>0.47028935185185183</v>
      </c>
      <c r="I23" s="35">
        <f t="shared" ref="I23:I33" si="25">H23-G23</f>
        <v>1.3483796296296313E-2</v>
      </c>
      <c r="J23" s="35">
        <f t="shared" ref="J23" si="26">SUM(H23-F23)</f>
        <v>7.4456018518518852E-2</v>
      </c>
      <c r="K23" s="35">
        <f t="shared" ref="K23" si="27">G23-F23</f>
        <v>6.0972222222222539E-2</v>
      </c>
      <c r="L23" s="37">
        <f t="shared" ref="L23" si="28">$G$16/(HOUR(J23)+MINUTE(J23)/60+SECOND(J23)/3600)</f>
        <v>13.430747707135087</v>
      </c>
      <c r="M23" s="37">
        <f t="shared" ref="M23" si="29">$G$16/(HOUR(K23)+MINUTE(K23)/60+SECOND(K23)/3600)</f>
        <v>16.400911161731205</v>
      </c>
      <c r="N23" s="38">
        <v>56</v>
      </c>
      <c r="O23" s="39"/>
      <c r="P23" s="36"/>
      <c r="Q23" s="35"/>
      <c r="R23" s="37"/>
      <c r="S23" s="35"/>
      <c r="T23" s="35"/>
      <c r="U23" s="40"/>
      <c r="V23" s="121" t="s">
        <v>157</v>
      </c>
      <c r="W23" s="40" t="s">
        <v>160</v>
      </c>
      <c r="X23" s="122" t="s">
        <v>30</v>
      </c>
      <c r="Y23" s="37"/>
      <c r="Z23" s="35"/>
      <c r="AB23" s="6"/>
    </row>
    <row r="24" spans="1:28" ht="26.25" customHeight="1" x14ac:dyDescent="0.2">
      <c r="A24" s="95" t="s">
        <v>162</v>
      </c>
      <c r="B24" s="49" t="s">
        <v>84</v>
      </c>
      <c r="C24" s="50" t="s">
        <v>51</v>
      </c>
      <c r="D24" s="50" t="s">
        <v>52</v>
      </c>
      <c r="E24" s="49" t="s">
        <v>85</v>
      </c>
      <c r="F24" s="35">
        <v>0.39583333333333298</v>
      </c>
      <c r="G24" s="36">
        <v>0.45516203703703706</v>
      </c>
      <c r="H24" s="36">
        <v>0.45826388888888886</v>
      </c>
      <c r="I24" s="35">
        <f t="shared" si="25"/>
        <v>3.1018518518518001E-3</v>
      </c>
      <c r="J24" s="35">
        <f t="shared" ref="J24:J33" si="30">SUM(H24-F24)</f>
        <v>6.2430555555555878E-2</v>
      </c>
      <c r="K24" s="35">
        <f t="shared" ref="K24:K33" si="31">G24-F24</f>
        <v>5.9328703703704078E-2</v>
      </c>
      <c r="L24" s="37">
        <f t="shared" ref="L24:L33" si="32">$G$16/(HOUR(J24)+MINUTE(J24)/60+SECOND(J24)/3600)</f>
        <v>16.017797552836484</v>
      </c>
      <c r="M24" s="37">
        <f t="shared" ref="M24:M33" si="33">$G$16/(HOUR(K24)+MINUTE(K24)/60+SECOND(K24)/3600)</f>
        <v>16.855247756535309</v>
      </c>
      <c r="N24" s="38">
        <v>56</v>
      </c>
      <c r="O24" s="39"/>
      <c r="P24" s="36"/>
      <c r="Q24" s="35"/>
      <c r="R24" s="37"/>
      <c r="S24" s="35"/>
      <c r="T24" s="35"/>
      <c r="U24" s="40"/>
      <c r="V24" s="121" t="s">
        <v>157</v>
      </c>
      <c r="W24" s="40" t="s">
        <v>160</v>
      </c>
      <c r="X24" s="122" t="s">
        <v>30</v>
      </c>
      <c r="Y24" s="37"/>
      <c r="Z24" s="35"/>
      <c r="AB24" s="6"/>
    </row>
    <row r="25" spans="1:28" ht="26.25" customHeight="1" x14ac:dyDescent="0.2">
      <c r="A25" s="95" t="s">
        <v>162</v>
      </c>
      <c r="B25" s="49" t="s">
        <v>86</v>
      </c>
      <c r="C25" s="50" t="s">
        <v>53</v>
      </c>
      <c r="D25" s="50" t="s">
        <v>54</v>
      </c>
      <c r="E25" s="49" t="s">
        <v>87</v>
      </c>
      <c r="F25" s="35">
        <v>0.39583333333333298</v>
      </c>
      <c r="G25" s="36">
        <v>0.45520833333333338</v>
      </c>
      <c r="H25" s="36">
        <v>0.46136574074074077</v>
      </c>
      <c r="I25" s="35">
        <f t="shared" si="25"/>
        <v>6.1574074074073892E-3</v>
      </c>
      <c r="J25" s="35">
        <f t="shared" si="30"/>
        <v>6.5532407407407789E-2</v>
      </c>
      <c r="K25" s="35">
        <f t="shared" si="31"/>
        <v>5.93750000000004E-2</v>
      </c>
      <c r="L25" s="37">
        <f t="shared" si="32"/>
        <v>15.259625574002118</v>
      </c>
      <c r="M25" s="37">
        <f t="shared" si="33"/>
        <v>16.842105263157894</v>
      </c>
      <c r="N25" s="38">
        <v>48</v>
      </c>
      <c r="O25" s="39"/>
      <c r="P25" s="36"/>
      <c r="Q25" s="35"/>
      <c r="R25" s="37"/>
      <c r="S25" s="35"/>
      <c r="T25" s="35"/>
      <c r="U25" s="40"/>
      <c r="V25" s="121" t="s">
        <v>157</v>
      </c>
      <c r="W25" s="40" t="s">
        <v>160</v>
      </c>
      <c r="X25" s="122" t="s">
        <v>30</v>
      </c>
      <c r="Y25" s="37"/>
      <c r="Z25" s="35"/>
      <c r="AB25" s="6"/>
    </row>
    <row r="26" spans="1:28" ht="26.25" customHeight="1" x14ac:dyDescent="0.2">
      <c r="A26" s="95" t="s">
        <v>162</v>
      </c>
      <c r="B26" s="49" t="s">
        <v>88</v>
      </c>
      <c r="C26" s="50" t="s">
        <v>43</v>
      </c>
      <c r="D26" s="50" t="s">
        <v>55</v>
      </c>
      <c r="E26" s="49" t="s">
        <v>89</v>
      </c>
      <c r="F26" s="35">
        <v>0.39583333333333298</v>
      </c>
      <c r="G26" s="36">
        <v>0.45524305555555555</v>
      </c>
      <c r="H26" s="36">
        <v>0.47210648148148149</v>
      </c>
      <c r="I26" s="35">
        <f t="shared" si="25"/>
        <v>1.6863425925925934E-2</v>
      </c>
      <c r="J26" s="35">
        <f t="shared" si="30"/>
        <v>7.6273148148148506E-2</v>
      </c>
      <c r="K26" s="35">
        <f t="shared" si="31"/>
        <v>5.9409722222222572E-2</v>
      </c>
      <c r="L26" s="37">
        <f t="shared" si="32"/>
        <v>13.110773899848255</v>
      </c>
      <c r="M26" s="37">
        <f t="shared" si="33"/>
        <v>16.832261835184102</v>
      </c>
      <c r="N26" s="38">
        <v>60</v>
      </c>
      <c r="O26" s="39"/>
      <c r="P26" s="36"/>
      <c r="Q26" s="35"/>
      <c r="R26" s="37"/>
      <c r="S26" s="35"/>
      <c r="T26" s="35"/>
      <c r="U26" s="40"/>
      <c r="V26" s="121" t="s">
        <v>157</v>
      </c>
      <c r="W26" s="40" t="s">
        <v>160</v>
      </c>
      <c r="X26" s="122" t="s">
        <v>30</v>
      </c>
      <c r="Y26" s="37"/>
      <c r="Z26" s="35"/>
      <c r="AB26" s="6"/>
    </row>
    <row r="27" spans="1:28" ht="26.25" customHeight="1" x14ac:dyDescent="0.2">
      <c r="A27" s="95" t="s">
        <v>162</v>
      </c>
      <c r="B27" s="49" t="s">
        <v>90</v>
      </c>
      <c r="C27" s="50" t="s">
        <v>56</v>
      </c>
      <c r="D27" s="50" t="s">
        <v>57</v>
      </c>
      <c r="E27" s="49" t="s">
        <v>91</v>
      </c>
      <c r="F27" s="35">
        <v>0.39583333333333298</v>
      </c>
      <c r="G27" s="36">
        <v>0.45518518518518519</v>
      </c>
      <c r="H27" s="36">
        <v>0.46173611111111112</v>
      </c>
      <c r="I27" s="35">
        <f t="shared" si="25"/>
        <v>6.5509259259259323E-3</v>
      </c>
      <c r="J27" s="35">
        <f t="shared" si="30"/>
        <v>6.5902777777778143E-2</v>
      </c>
      <c r="K27" s="35">
        <f t="shared" si="31"/>
        <v>5.9351851851852211E-2</v>
      </c>
      <c r="L27" s="37">
        <f t="shared" si="32"/>
        <v>15.17386722866175</v>
      </c>
      <c r="M27" s="37">
        <f t="shared" si="33"/>
        <v>16.848673946957877</v>
      </c>
      <c r="N27" s="38">
        <v>60</v>
      </c>
      <c r="O27" s="39"/>
      <c r="P27" s="36"/>
      <c r="Q27" s="35"/>
      <c r="R27" s="37"/>
      <c r="S27" s="35"/>
      <c r="T27" s="35"/>
      <c r="U27" s="40"/>
      <c r="V27" s="121" t="s">
        <v>157</v>
      </c>
      <c r="W27" s="40" t="s">
        <v>160</v>
      </c>
      <c r="X27" s="122" t="s">
        <v>30</v>
      </c>
      <c r="Y27" s="37"/>
      <c r="Z27" s="35"/>
      <c r="AB27" s="6"/>
    </row>
    <row r="28" spans="1:28" ht="26.25" customHeight="1" x14ac:dyDescent="0.2">
      <c r="A28" s="95" t="s">
        <v>162</v>
      </c>
      <c r="B28" s="49" t="s">
        <v>140</v>
      </c>
      <c r="C28" s="50" t="s">
        <v>113</v>
      </c>
      <c r="D28" s="50" t="s">
        <v>114</v>
      </c>
      <c r="E28" s="49" t="s">
        <v>141</v>
      </c>
      <c r="F28" s="35">
        <v>0.39583333333333298</v>
      </c>
      <c r="G28" s="36">
        <v>0.45567129629629632</v>
      </c>
      <c r="H28" s="36">
        <v>0.45928240740740739</v>
      </c>
      <c r="I28" s="35">
        <f t="shared" si="25"/>
        <v>3.611111111111065E-3</v>
      </c>
      <c r="J28" s="35">
        <f t="shared" si="30"/>
        <v>6.3449074074074407E-2</v>
      </c>
      <c r="K28" s="35">
        <f t="shared" si="31"/>
        <v>5.9837962962963342E-2</v>
      </c>
      <c r="L28" s="37">
        <f t="shared" si="32"/>
        <v>15.760671287851149</v>
      </c>
      <c r="M28" s="37">
        <f t="shared" si="33"/>
        <v>16.711798839458414</v>
      </c>
      <c r="N28" s="38">
        <v>52</v>
      </c>
      <c r="O28" s="39"/>
      <c r="P28" s="36"/>
      <c r="Q28" s="35"/>
      <c r="R28" s="37"/>
      <c r="S28" s="35"/>
      <c r="T28" s="35"/>
      <c r="U28" s="40"/>
      <c r="V28" s="121" t="s">
        <v>157</v>
      </c>
      <c r="W28" s="40" t="s">
        <v>160</v>
      </c>
      <c r="X28" s="122" t="s">
        <v>30</v>
      </c>
      <c r="Y28" s="37"/>
      <c r="Z28" s="35"/>
      <c r="AB28" s="6"/>
    </row>
    <row r="29" spans="1:28" ht="26.25" customHeight="1" x14ac:dyDescent="0.2">
      <c r="A29" s="95" t="s">
        <v>162</v>
      </c>
      <c r="B29" s="49" t="s">
        <v>76</v>
      </c>
      <c r="C29" s="50" t="s">
        <v>58</v>
      </c>
      <c r="D29" s="50" t="s">
        <v>59</v>
      </c>
      <c r="E29" s="49" t="s">
        <v>77</v>
      </c>
      <c r="F29" s="35">
        <v>0.39583333333333298</v>
      </c>
      <c r="G29" s="36">
        <v>0.45424768518518516</v>
      </c>
      <c r="H29" s="36">
        <v>0.4609375</v>
      </c>
      <c r="I29" s="35">
        <f t="shared" si="25"/>
        <v>6.6898148148148429E-3</v>
      </c>
      <c r="J29" s="35">
        <f t="shared" si="30"/>
        <v>6.5104166666667018E-2</v>
      </c>
      <c r="K29" s="35">
        <f t="shared" si="31"/>
        <v>5.8414351851852175E-2</v>
      </c>
      <c r="L29" s="37">
        <f t="shared" si="32"/>
        <v>15.36</v>
      </c>
      <c r="M29" s="37">
        <f t="shared" si="33"/>
        <v>17.119080641965525</v>
      </c>
      <c r="N29" s="38">
        <v>42</v>
      </c>
      <c r="O29" s="39"/>
      <c r="P29" s="36"/>
      <c r="Q29" s="35"/>
      <c r="R29" s="37"/>
      <c r="S29" s="35"/>
      <c r="T29" s="35"/>
      <c r="U29" s="40"/>
      <c r="V29" s="121" t="s">
        <v>157</v>
      </c>
      <c r="W29" s="40" t="s">
        <v>160</v>
      </c>
      <c r="X29" s="122" t="s">
        <v>30</v>
      </c>
      <c r="Y29" s="37"/>
      <c r="Z29" s="35"/>
      <c r="AB29" s="6"/>
    </row>
    <row r="30" spans="1:28" ht="26.25" customHeight="1" x14ac:dyDescent="0.2">
      <c r="A30" s="95" t="s">
        <v>162</v>
      </c>
      <c r="B30" s="49" t="s">
        <v>78</v>
      </c>
      <c r="C30" s="50" t="s">
        <v>44</v>
      </c>
      <c r="D30" s="50" t="s">
        <v>60</v>
      </c>
      <c r="E30" s="49" t="s">
        <v>79</v>
      </c>
      <c r="F30" s="35">
        <v>0.39583333333333298</v>
      </c>
      <c r="G30" s="36">
        <v>0.45457175925925924</v>
      </c>
      <c r="H30" s="36">
        <v>0.45925925925925926</v>
      </c>
      <c r="I30" s="35">
        <f t="shared" si="25"/>
        <v>4.6875000000000111E-3</v>
      </c>
      <c r="J30" s="35">
        <f t="shared" si="30"/>
        <v>6.3425925925926274E-2</v>
      </c>
      <c r="K30" s="35">
        <f t="shared" si="31"/>
        <v>5.8738425925926263E-2</v>
      </c>
      <c r="L30" s="37">
        <f t="shared" si="32"/>
        <v>15.766423357664234</v>
      </c>
      <c r="M30" s="37">
        <f t="shared" si="33"/>
        <v>17.024630541871922</v>
      </c>
      <c r="N30" s="38">
        <v>48</v>
      </c>
      <c r="O30" s="39"/>
      <c r="P30" s="36"/>
      <c r="Q30" s="35"/>
      <c r="R30" s="37"/>
      <c r="S30" s="35"/>
      <c r="T30" s="35"/>
      <c r="U30" s="40"/>
      <c r="V30" s="121" t="s">
        <v>157</v>
      </c>
      <c r="W30" s="40" t="s">
        <v>160</v>
      </c>
      <c r="X30" s="122" t="s">
        <v>30</v>
      </c>
      <c r="Y30" s="37"/>
      <c r="Z30" s="35"/>
      <c r="AB30" s="6"/>
    </row>
    <row r="31" spans="1:28" ht="26.25" customHeight="1" x14ac:dyDescent="0.2">
      <c r="A31" s="95" t="s">
        <v>162</v>
      </c>
      <c r="B31" s="49" t="s">
        <v>95</v>
      </c>
      <c r="C31" s="50" t="s">
        <v>63</v>
      </c>
      <c r="D31" s="50" t="s">
        <v>64</v>
      </c>
      <c r="E31" s="49" t="s">
        <v>96</v>
      </c>
      <c r="F31" s="35">
        <v>0.39583333333333298</v>
      </c>
      <c r="G31" s="36">
        <v>0.45685185185185184</v>
      </c>
      <c r="H31" s="36">
        <v>0.46695601851851848</v>
      </c>
      <c r="I31" s="35">
        <f t="shared" si="25"/>
        <v>1.0104166666666636E-2</v>
      </c>
      <c r="J31" s="35">
        <f t="shared" si="30"/>
        <v>7.1122685185185497E-2</v>
      </c>
      <c r="K31" s="35">
        <f t="shared" si="31"/>
        <v>6.1018518518518861E-2</v>
      </c>
      <c r="L31" s="37">
        <f t="shared" si="32"/>
        <v>14.060211554109033</v>
      </c>
      <c r="M31" s="37">
        <f t="shared" si="33"/>
        <v>16.388467374810318</v>
      </c>
      <c r="N31" s="38">
        <v>56</v>
      </c>
      <c r="O31" s="39"/>
      <c r="P31" s="36"/>
      <c r="Q31" s="35"/>
      <c r="R31" s="37"/>
      <c r="S31" s="35"/>
      <c r="T31" s="35"/>
      <c r="U31" s="40"/>
      <c r="V31" s="121" t="s">
        <v>157</v>
      </c>
      <c r="W31" s="40" t="s">
        <v>160</v>
      </c>
      <c r="X31" s="122" t="s">
        <v>30</v>
      </c>
      <c r="Y31" s="37"/>
      <c r="Z31" s="35"/>
      <c r="AB31" s="6"/>
    </row>
    <row r="32" spans="1:28" ht="26.25" customHeight="1" x14ac:dyDescent="0.2">
      <c r="A32" s="95" t="s">
        <v>162</v>
      </c>
      <c r="B32" s="49" t="s">
        <v>144</v>
      </c>
      <c r="C32" s="50" t="s">
        <v>121</v>
      </c>
      <c r="D32" s="50" t="s">
        <v>122</v>
      </c>
      <c r="E32" s="49" t="s">
        <v>145</v>
      </c>
      <c r="F32" s="35">
        <v>0.39583333333333298</v>
      </c>
      <c r="G32" s="36">
        <v>0.45428240740740744</v>
      </c>
      <c r="H32" s="36">
        <v>0.45910879629629631</v>
      </c>
      <c r="I32" s="35">
        <f t="shared" si="25"/>
        <v>4.8263888888888662E-3</v>
      </c>
      <c r="J32" s="35">
        <f t="shared" si="30"/>
        <v>6.3275462962963325E-2</v>
      </c>
      <c r="K32" s="35">
        <f t="shared" si="31"/>
        <v>5.8449074074074459E-2</v>
      </c>
      <c r="L32" s="37">
        <f t="shared" si="32"/>
        <v>15.803914395463691</v>
      </c>
      <c r="M32" s="37">
        <f t="shared" si="33"/>
        <v>17.10891089108911</v>
      </c>
      <c r="N32" s="38">
        <v>56</v>
      </c>
      <c r="O32" s="39"/>
      <c r="P32" s="36"/>
      <c r="Q32" s="35"/>
      <c r="R32" s="37"/>
      <c r="S32" s="35"/>
      <c r="T32" s="35"/>
      <c r="U32" s="40"/>
      <c r="V32" s="121" t="s">
        <v>157</v>
      </c>
      <c r="W32" s="40" t="s">
        <v>160</v>
      </c>
      <c r="X32" s="122" t="s">
        <v>30</v>
      </c>
      <c r="Y32" s="37"/>
      <c r="Z32" s="35"/>
      <c r="AB32" s="6"/>
    </row>
    <row r="33" spans="1:28" ht="26.25" customHeight="1" x14ac:dyDescent="0.2">
      <c r="A33" s="95" t="s">
        <v>162</v>
      </c>
      <c r="B33" s="49" t="s">
        <v>82</v>
      </c>
      <c r="C33" s="50" t="s">
        <v>71</v>
      </c>
      <c r="D33" s="50" t="s">
        <v>72</v>
      </c>
      <c r="E33" s="49" t="s">
        <v>83</v>
      </c>
      <c r="F33" s="35">
        <v>0.39583333333333298</v>
      </c>
      <c r="G33" s="36">
        <v>0.45498842592592598</v>
      </c>
      <c r="H33" s="36">
        <v>0.45949074074074076</v>
      </c>
      <c r="I33" s="35">
        <f t="shared" si="25"/>
        <v>4.5023148148147785E-3</v>
      </c>
      <c r="J33" s="35">
        <f t="shared" si="30"/>
        <v>6.3657407407407773E-2</v>
      </c>
      <c r="K33" s="35">
        <f t="shared" si="31"/>
        <v>5.9155092592592995E-2</v>
      </c>
      <c r="L33" s="37">
        <f t="shared" si="32"/>
        <v>15.709090909090911</v>
      </c>
      <c r="M33" s="37">
        <f t="shared" si="33"/>
        <v>16.904715319898258</v>
      </c>
      <c r="N33" s="38">
        <v>54</v>
      </c>
      <c r="O33" s="39"/>
      <c r="P33" s="36"/>
      <c r="Q33" s="35"/>
      <c r="R33" s="37"/>
      <c r="S33" s="35"/>
      <c r="T33" s="35"/>
      <c r="U33" s="40"/>
      <c r="V33" s="121" t="s">
        <v>157</v>
      </c>
      <c r="W33" s="40" t="s">
        <v>160</v>
      </c>
      <c r="X33" s="122" t="s">
        <v>30</v>
      </c>
      <c r="Y33" s="37"/>
      <c r="Z33" s="35"/>
      <c r="AB33" s="6"/>
    </row>
    <row r="34" spans="1:28" ht="26.25" customHeight="1" x14ac:dyDescent="0.2">
      <c r="A34" s="95" t="s">
        <v>162</v>
      </c>
      <c r="B34" s="49" t="s">
        <v>80</v>
      </c>
      <c r="C34" s="50" t="s">
        <v>67</v>
      </c>
      <c r="D34" s="50" t="s">
        <v>68</v>
      </c>
      <c r="E34" s="49" t="s">
        <v>81</v>
      </c>
      <c r="F34" s="35">
        <v>0.39583333333333298</v>
      </c>
      <c r="G34" s="36"/>
      <c r="H34" s="36">
        <v>0.45017361111111115</v>
      </c>
      <c r="I34" s="120"/>
      <c r="J34" s="35"/>
      <c r="K34" s="35"/>
      <c r="L34" s="37"/>
      <c r="M34" s="37"/>
      <c r="N34" s="38">
        <v>56</v>
      </c>
      <c r="O34" s="39"/>
      <c r="P34" s="36"/>
      <c r="Q34" s="35"/>
      <c r="R34" s="37"/>
      <c r="S34" s="35"/>
      <c r="T34" s="35"/>
      <c r="U34" s="40"/>
      <c r="V34" s="121" t="s">
        <v>157</v>
      </c>
      <c r="W34" s="122" t="s">
        <v>165</v>
      </c>
      <c r="X34" s="75" t="s">
        <v>166</v>
      </c>
      <c r="Y34" s="37"/>
      <c r="Z34" s="35"/>
      <c r="AB34" s="6"/>
    </row>
    <row r="35" spans="1:28" ht="26.25" customHeight="1" x14ac:dyDescent="0.2">
      <c r="A35" s="95" t="s">
        <v>162</v>
      </c>
      <c r="B35" s="49" t="s">
        <v>97</v>
      </c>
      <c r="C35" s="50" t="s">
        <v>65</v>
      </c>
      <c r="D35" s="50" t="s">
        <v>66</v>
      </c>
      <c r="E35" s="49" t="s">
        <v>98</v>
      </c>
      <c r="F35" s="35">
        <v>0.39583333333333298</v>
      </c>
      <c r="G35" s="36"/>
      <c r="H35" s="36"/>
      <c r="I35" s="35"/>
      <c r="J35" s="35"/>
      <c r="K35" s="35"/>
      <c r="L35" s="37"/>
      <c r="M35" s="37"/>
      <c r="N35" s="38"/>
      <c r="O35" s="39"/>
      <c r="P35" s="36"/>
      <c r="Q35" s="35"/>
      <c r="R35" s="37"/>
      <c r="S35" s="35"/>
      <c r="T35" s="35"/>
      <c r="U35" s="40"/>
      <c r="V35" s="121" t="s">
        <v>157</v>
      </c>
      <c r="W35" s="122" t="s">
        <v>158</v>
      </c>
      <c r="X35" s="75" t="s">
        <v>159</v>
      </c>
      <c r="Y35" s="37"/>
      <c r="Z35" s="35"/>
      <c r="AB35" s="6"/>
    </row>
    <row r="36" spans="1:28" ht="18" x14ac:dyDescent="0.2">
      <c r="A36" s="85"/>
      <c r="B36" s="86"/>
      <c r="C36" s="87"/>
      <c r="D36" s="87"/>
      <c r="E36" s="86"/>
      <c r="F36" s="88"/>
      <c r="G36" s="88"/>
      <c r="H36" s="88"/>
      <c r="I36" s="88"/>
      <c r="J36" s="88"/>
      <c r="K36" s="88"/>
      <c r="L36" s="88"/>
      <c r="M36" s="89"/>
      <c r="N36" s="90"/>
      <c r="O36" s="88"/>
      <c r="P36" s="88"/>
      <c r="Q36" s="88"/>
      <c r="R36" s="89"/>
      <c r="S36" s="88"/>
      <c r="T36" s="88"/>
      <c r="U36" s="90"/>
      <c r="V36" s="88"/>
      <c r="W36" s="88"/>
      <c r="X36" s="89"/>
      <c r="Y36" s="89"/>
      <c r="Z36" s="88"/>
      <c r="AB36" s="6"/>
    </row>
    <row r="37" spans="1:28" ht="15.75" x14ac:dyDescent="0.2">
      <c r="A37" s="91">
        <v>36</v>
      </c>
      <c r="B37" s="92" t="s">
        <v>27</v>
      </c>
      <c r="C37" s="92"/>
      <c r="D37" s="92"/>
      <c r="E37" s="78"/>
      <c r="N37" s="79"/>
      <c r="S37" s="33"/>
      <c r="Z37" s="43"/>
      <c r="AA37" s="1"/>
    </row>
    <row r="38" spans="1:28" ht="15.75" x14ac:dyDescent="0.2">
      <c r="A38" s="110" t="s">
        <v>40</v>
      </c>
      <c r="B38" s="80"/>
      <c r="C38" s="80"/>
      <c r="D38" s="80"/>
      <c r="E38" s="81"/>
      <c r="M38" s="82"/>
      <c r="N38" s="33"/>
      <c r="O38" s="33"/>
      <c r="P38" s="6"/>
      <c r="S38" s="33"/>
      <c r="Z38" s="43"/>
      <c r="AA38" s="1"/>
    </row>
    <row r="39" spans="1:28" x14ac:dyDescent="0.2">
      <c r="A39" s="1"/>
      <c r="B39" s="1"/>
      <c r="F39" s="11" t="s">
        <v>3</v>
      </c>
      <c r="G39" s="12"/>
      <c r="H39" s="13" t="s">
        <v>0</v>
      </c>
      <c r="I39" s="13"/>
      <c r="J39" s="13"/>
      <c r="K39" s="14" t="s">
        <v>4</v>
      </c>
      <c r="L39" s="14"/>
      <c r="M39" s="15">
        <v>2.7777777777777776E-2</v>
      </c>
      <c r="N39" s="13" t="s">
        <v>5</v>
      </c>
      <c r="O39" s="16" t="s">
        <v>6</v>
      </c>
      <c r="P39" s="12">
        <v>36</v>
      </c>
      <c r="Q39" s="13" t="s">
        <v>0</v>
      </c>
      <c r="R39" s="12"/>
      <c r="S39" s="13"/>
      <c r="T39" s="13"/>
      <c r="U39" s="17"/>
      <c r="V39" s="16" t="s">
        <v>8</v>
      </c>
      <c r="W39" s="14"/>
      <c r="X39" s="12">
        <f>G39+P39</f>
        <v>36</v>
      </c>
      <c r="Y39" s="12"/>
      <c r="Z39" s="17" t="s">
        <v>0</v>
      </c>
    </row>
    <row r="40" spans="1:28" ht="22.5" x14ac:dyDescent="0.2">
      <c r="A40" s="132" t="s">
        <v>9</v>
      </c>
      <c r="B40" s="93" t="s">
        <v>10</v>
      </c>
      <c r="C40" s="94"/>
      <c r="D40" s="18"/>
      <c r="E40" s="134" t="s">
        <v>11</v>
      </c>
      <c r="F40" s="136" t="s">
        <v>13</v>
      </c>
      <c r="G40" s="136" t="s">
        <v>14</v>
      </c>
      <c r="H40" s="130" t="s">
        <v>15</v>
      </c>
      <c r="I40" s="19" t="s">
        <v>16</v>
      </c>
      <c r="J40" s="130" t="s">
        <v>41</v>
      </c>
      <c r="K40" s="130" t="s">
        <v>42</v>
      </c>
      <c r="L40" s="83" t="s">
        <v>33</v>
      </c>
      <c r="M40" s="83" t="s">
        <v>32</v>
      </c>
      <c r="N40" s="20" t="s">
        <v>19</v>
      </c>
      <c r="O40" s="138" t="s">
        <v>13</v>
      </c>
      <c r="P40" s="136" t="s">
        <v>14</v>
      </c>
      <c r="Q40" s="130" t="s">
        <v>17</v>
      </c>
      <c r="R40" s="83" t="s">
        <v>18</v>
      </c>
      <c r="S40" s="130" t="s">
        <v>15</v>
      </c>
      <c r="T40" s="19" t="s">
        <v>16</v>
      </c>
      <c r="U40" s="20" t="s">
        <v>19</v>
      </c>
      <c r="V40" s="128" t="s">
        <v>17</v>
      </c>
      <c r="W40" s="53" t="s">
        <v>39</v>
      </c>
      <c r="X40" s="83" t="s">
        <v>18</v>
      </c>
      <c r="Y40" s="83" t="s">
        <v>36</v>
      </c>
      <c r="Z40" s="130" t="s">
        <v>15</v>
      </c>
    </row>
    <row r="41" spans="1:28" x14ac:dyDescent="0.2">
      <c r="A41" s="133"/>
      <c r="B41" s="96" t="s">
        <v>20</v>
      </c>
      <c r="C41" s="97" t="s">
        <v>26</v>
      </c>
      <c r="D41" s="98"/>
      <c r="E41" s="135"/>
      <c r="F41" s="137"/>
      <c r="G41" s="137"/>
      <c r="H41" s="131"/>
      <c r="I41" s="24">
        <v>1.0416666666666666E-2</v>
      </c>
      <c r="J41" s="131"/>
      <c r="K41" s="131"/>
      <c r="L41" s="84"/>
      <c r="M41" s="84" t="s">
        <v>1</v>
      </c>
      <c r="N41" s="25">
        <v>60</v>
      </c>
      <c r="O41" s="139"/>
      <c r="P41" s="137"/>
      <c r="Q41" s="131"/>
      <c r="R41" s="84" t="s">
        <v>1</v>
      </c>
      <c r="S41" s="131"/>
      <c r="T41" s="24">
        <v>1.3888888888888888E-2</v>
      </c>
      <c r="U41" s="25">
        <v>64</v>
      </c>
      <c r="V41" s="129"/>
      <c r="W41" s="54"/>
      <c r="X41" s="84" t="s">
        <v>1</v>
      </c>
      <c r="Y41" s="84"/>
      <c r="Z41" s="131"/>
      <c r="AA41" s="1"/>
    </row>
    <row r="42" spans="1:28" ht="27" x14ac:dyDescent="0.2">
      <c r="A42" s="95" t="s">
        <v>161</v>
      </c>
      <c r="B42" s="49" t="s">
        <v>138</v>
      </c>
      <c r="C42" s="50" t="s">
        <v>108</v>
      </c>
      <c r="D42" s="50" t="s">
        <v>109</v>
      </c>
      <c r="E42" s="49" t="s">
        <v>139</v>
      </c>
      <c r="F42" s="35"/>
      <c r="G42" s="36"/>
      <c r="H42" s="36"/>
      <c r="I42" s="35"/>
      <c r="J42" s="35"/>
      <c r="K42" s="35"/>
      <c r="L42" s="37"/>
      <c r="M42" s="37"/>
      <c r="N42" s="38"/>
      <c r="O42" s="39">
        <v>0.41666666666666702</v>
      </c>
      <c r="P42" s="36">
        <v>0.51171296296296298</v>
      </c>
      <c r="Q42" s="35">
        <f t="shared" ref="Q42" si="34">P42-O42</f>
        <v>9.5046296296295962E-2</v>
      </c>
      <c r="R42" s="37">
        <f t="shared" ref="R42" si="35">$P$39/(HOUR(Q42)+MINUTE(Q42)/60+SECOND(Q42)/3600)</f>
        <v>15.781782756941062</v>
      </c>
      <c r="S42" s="35">
        <v>0.51436342592592588</v>
      </c>
      <c r="T42" s="35">
        <f>S42-P42</f>
        <v>2.6504629629628962E-3</v>
      </c>
      <c r="U42" s="40">
        <v>56</v>
      </c>
      <c r="V42" s="39">
        <f t="shared" ref="V42" si="36">J42+Q42</f>
        <v>9.5046296296295962E-2</v>
      </c>
      <c r="W42" s="55">
        <f t="shared" ref="W42" si="37">SUM(K42+Q42)</f>
        <v>9.5046296296295962E-2</v>
      </c>
      <c r="X42" s="37">
        <f t="shared" ref="X42" si="38">$X$39/(HOUR(V42)+MINUTE(V42)/60+SECOND(V42)/3600)</f>
        <v>15.781782756941062</v>
      </c>
      <c r="Y42" s="37">
        <f t="shared" ref="Y42" si="39">$X$39/(HOUR(W42)+MINUTE(W42)/60+SECOND(W42)/3600)</f>
        <v>15.781782756941062</v>
      </c>
      <c r="Z42" s="35">
        <f t="shared" ref="Z42" si="40">(H42-G42)+(S42-P42)</f>
        <v>2.6504629629628962E-3</v>
      </c>
      <c r="AA42" s="1"/>
      <c r="AB42" s="43"/>
    </row>
    <row r="43" spans="1:28" ht="36" x14ac:dyDescent="0.2">
      <c r="A43" s="95" t="s">
        <v>161</v>
      </c>
      <c r="B43" s="49" t="s">
        <v>151</v>
      </c>
      <c r="C43" s="50" t="s">
        <v>119</v>
      </c>
      <c r="D43" s="50" t="s">
        <v>120</v>
      </c>
      <c r="E43" s="49" t="s">
        <v>152</v>
      </c>
      <c r="F43" s="35"/>
      <c r="G43" s="36"/>
      <c r="H43" s="36"/>
      <c r="I43" s="35"/>
      <c r="J43" s="35"/>
      <c r="K43" s="35"/>
      <c r="L43" s="37"/>
      <c r="M43" s="37"/>
      <c r="N43" s="38"/>
      <c r="O43" s="39">
        <v>0.41666666666666669</v>
      </c>
      <c r="P43" s="36">
        <v>0.51476851851851857</v>
      </c>
      <c r="Q43" s="35">
        <f>P43-O43</f>
        <v>9.8101851851851885E-2</v>
      </c>
      <c r="R43" s="37">
        <f>$P$39/(HOUR(Q43)+MINUTE(Q43)/60+SECOND(Q43)/3600)</f>
        <v>15.290231241151487</v>
      </c>
      <c r="S43" s="35">
        <v>0.51776620370370374</v>
      </c>
      <c r="T43" s="35">
        <f>S43-P43</f>
        <v>2.9976851851851727E-3</v>
      </c>
      <c r="U43" s="40">
        <v>56</v>
      </c>
      <c r="V43" s="39">
        <f>J43+Q43</f>
        <v>9.8101851851851885E-2</v>
      </c>
      <c r="W43" s="55">
        <f>SUM(K43+Q43)</f>
        <v>9.8101851851851885E-2</v>
      </c>
      <c r="X43" s="37">
        <f>$X$39/(HOUR(V43)+MINUTE(V43)/60+SECOND(V43)/3600)</f>
        <v>15.290231241151487</v>
      </c>
      <c r="Y43" s="37">
        <f>$X$39/(HOUR(W43)+MINUTE(W43)/60+SECOND(W43)/3600)</f>
        <v>15.290231241151487</v>
      </c>
      <c r="Z43" s="35">
        <f>(H43-G43)+(S43-P43)</f>
        <v>2.9976851851851727E-3</v>
      </c>
      <c r="AA43" s="1"/>
      <c r="AB43" s="43"/>
    </row>
    <row r="44" spans="1:28" ht="27" x14ac:dyDescent="0.2">
      <c r="A44" s="101" t="s">
        <v>161</v>
      </c>
      <c r="B44" s="49" t="s">
        <v>148</v>
      </c>
      <c r="C44" s="50" t="s">
        <v>110</v>
      </c>
      <c r="D44" s="50" t="s">
        <v>45</v>
      </c>
      <c r="E44" s="49" t="s">
        <v>92</v>
      </c>
      <c r="F44" s="35"/>
      <c r="G44" s="36"/>
      <c r="H44" s="36"/>
      <c r="I44" s="35"/>
      <c r="J44" s="35"/>
      <c r="K44" s="35"/>
      <c r="L44" s="37"/>
      <c r="M44" s="37"/>
      <c r="N44" s="38"/>
      <c r="O44" s="39">
        <v>0.41666666666666669</v>
      </c>
      <c r="P44" s="36">
        <v>0.51718750000000002</v>
      </c>
      <c r="Q44" s="35">
        <f>P44-O44</f>
        <v>0.10052083333333334</v>
      </c>
      <c r="R44" s="37">
        <f>$P$39/(HOUR(Q44)+MINUTE(Q44)/60+SECOND(Q44)/3600)</f>
        <v>14.922279792746114</v>
      </c>
      <c r="S44" s="35">
        <v>0.5193402777777778</v>
      </c>
      <c r="T44" s="35">
        <f>S44-P44</f>
        <v>2.1527777777777812E-3</v>
      </c>
      <c r="U44" s="40">
        <v>52</v>
      </c>
      <c r="V44" s="39">
        <f>J44+Q44</f>
        <v>0.10052083333333334</v>
      </c>
      <c r="W44" s="55">
        <f>SUM(K44+Q44)</f>
        <v>0.10052083333333334</v>
      </c>
      <c r="X44" s="37">
        <f>$X$39/(HOUR(V44)+MINUTE(V44)/60+SECOND(V44)/3600)</f>
        <v>14.922279792746114</v>
      </c>
      <c r="Y44" s="37">
        <f>$X$39/(HOUR(W44)+MINUTE(W44)/60+SECOND(W44)/3600)</f>
        <v>14.922279792746114</v>
      </c>
      <c r="Z44" s="35">
        <f>(H44-G44)+(S44-P44)</f>
        <v>2.1527777777777812E-3</v>
      </c>
    </row>
    <row r="45" spans="1:28" ht="36" x14ac:dyDescent="0.2">
      <c r="A45" s="101" t="s">
        <v>161</v>
      </c>
      <c r="B45" s="49" t="s">
        <v>153</v>
      </c>
      <c r="C45" s="50" t="s">
        <v>125</v>
      </c>
      <c r="D45" s="50" t="s">
        <v>126</v>
      </c>
      <c r="E45" s="49" t="s">
        <v>154</v>
      </c>
      <c r="F45" s="35"/>
      <c r="G45" s="36"/>
      <c r="H45" s="36"/>
      <c r="I45" s="35"/>
      <c r="J45" s="35"/>
      <c r="K45" s="35"/>
      <c r="L45" s="37"/>
      <c r="M45" s="37"/>
      <c r="N45" s="38"/>
      <c r="O45" s="39">
        <v>0.41666666666666702</v>
      </c>
      <c r="P45" s="36">
        <v>0.55009259259259258</v>
      </c>
      <c r="Q45" s="35">
        <f>P45-O45</f>
        <v>0.13342592592592556</v>
      </c>
      <c r="R45" s="37">
        <f>$P$39/(HOUR(Q45)+MINUTE(Q45)/60+SECOND(Q45)/3600)</f>
        <v>11.242192921582234</v>
      </c>
      <c r="S45" s="35">
        <v>0.55881944444444442</v>
      </c>
      <c r="T45" s="35">
        <f>S45-P45</f>
        <v>8.7268518518518468E-3</v>
      </c>
      <c r="U45" s="40">
        <v>56</v>
      </c>
      <c r="V45" s="39">
        <f t="shared" ref="V45" si="41">J45+Q45</f>
        <v>0.13342592592592556</v>
      </c>
      <c r="W45" s="55">
        <f t="shared" ref="W45" si="42">SUM(K45+Q45)</f>
        <v>0.13342592592592556</v>
      </c>
      <c r="X45" s="37">
        <f t="shared" ref="X45" si="43">$X$39/(HOUR(V45)+MINUTE(V45)/60+SECOND(V45)/3600)</f>
        <v>11.242192921582234</v>
      </c>
      <c r="Y45" s="37">
        <f t="shared" ref="Y45" si="44">$X$39/(HOUR(W45)+MINUTE(W45)/60+SECOND(W45)/3600)</f>
        <v>11.242192921582234</v>
      </c>
      <c r="Z45" s="35">
        <f t="shared" ref="Z45" si="45">(H45-G45)+(S45-P45)</f>
        <v>8.7268518518518468E-3</v>
      </c>
      <c r="AA45" s="1"/>
      <c r="AB45" s="43"/>
    </row>
    <row r="46" spans="1:28" ht="27" x14ac:dyDescent="0.2">
      <c r="A46" s="95" t="s">
        <v>162</v>
      </c>
      <c r="B46" s="49" t="s">
        <v>149</v>
      </c>
      <c r="C46" s="50" t="s">
        <v>111</v>
      </c>
      <c r="D46" s="50" t="s">
        <v>112</v>
      </c>
      <c r="E46" s="49" t="s">
        <v>150</v>
      </c>
      <c r="F46" s="35"/>
      <c r="G46" s="36"/>
      <c r="H46" s="36"/>
      <c r="I46" s="35"/>
      <c r="J46" s="35"/>
      <c r="K46" s="35"/>
      <c r="L46" s="37"/>
      <c r="M46" s="37"/>
      <c r="N46" s="38"/>
      <c r="O46" s="39"/>
      <c r="P46" s="36"/>
      <c r="Q46" s="35"/>
      <c r="R46" s="37"/>
      <c r="S46" s="35"/>
      <c r="T46" s="35"/>
      <c r="U46" s="40"/>
      <c r="V46" s="39" t="s">
        <v>157</v>
      </c>
      <c r="W46" s="55" t="s">
        <v>158</v>
      </c>
      <c r="X46" s="37" t="s">
        <v>159</v>
      </c>
      <c r="Y46" s="37"/>
      <c r="Z46" s="35"/>
      <c r="AA46" s="1"/>
      <c r="AB46" s="43"/>
    </row>
    <row r="47" spans="1:28" ht="27" x14ac:dyDescent="0.2">
      <c r="A47" s="95" t="s">
        <v>162</v>
      </c>
      <c r="B47" s="49" t="s">
        <v>155</v>
      </c>
      <c r="C47" s="50" t="s">
        <v>129</v>
      </c>
      <c r="D47" s="50" t="s">
        <v>130</v>
      </c>
      <c r="E47" s="49" t="s">
        <v>156</v>
      </c>
      <c r="F47" s="35"/>
      <c r="G47" s="36"/>
      <c r="H47" s="36"/>
      <c r="I47" s="35"/>
      <c r="J47" s="35"/>
      <c r="K47" s="35"/>
      <c r="L47" s="37"/>
      <c r="M47" s="37"/>
      <c r="N47" s="38"/>
      <c r="O47" s="39"/>
      <c r="P47" s="36"/>
      <c r="Q47" s="35"/>
      <c r="R47" s="37"/>
      <c r="S47" s="35"/>
      <c r="T47" s="35"/>
      <c r="U47" s="40"/>
      <c r="V47" s="39" t="s">
        <v>157</v>
      </c>
      <c r="W47" s="55" t="s">
        <v>158</v>
      </c>
      <c r="X47" s="37" t="s">
        <v>159</v>
      </c>
      <c r="Y47" s="37"/>
      <c r="Z47" s="35"/>
      <c r="AA47" s="1"/>
      <c r="AB47" s="43"/>
    </row>
    <row r="48" spans="1:28" x14ac:dyDescent="0.2">
      <c r="J48" s="6"/>
    </row>
    <row r="49" spans="10:10" x14ac:dyDescent="0.2">
      <c r="J49" s="6"/>
    </row>
  </sheetData>
  <sortState xmlns:xlrd2="http://schemas.microsoft.com/office/spreadsheetml/2017/richdata2" ref="A23:AK32">
    <sortCondition ref="V23:V32"/>
  </sortState>
  <mergeCells count="25">
    <mergeCell ref="A1:D1"/>
    <mergeCell ref="A2:B2"/>
    <mergeCell ref="O15:P15"/>
    <mergeCell ref="E17:E18"/>
    <mergeCell ref="F17:F18"/>
    <mergeCell ref="G17:G18"/>
    <mergeCell ref="H17:H18"/>
    <mergeCell ref="K17:K18"/>
    <mergeCell ref="O17:O18"/>
    <mergeCell ref="P17:P18"/>
    <mergeCell ref="J40:J41"/>
    <mergeCell ref="K40:K41"/>
    <mergeCell ref="O40:O41"/>
    <mergeCell ref="P40:P41"/>
    <mergeCell ref="Q40:Q41"/>
    <mergeCell ref="A40:A41"/>
    <mergeCell ref="E40:E41"/>
    <mergeCell ref="F40:F41"/>
    <mergeCell ref="G40:G41"/>
    <mergeCell ref="H40:H41"/>
    <mergeCell ref="V40:V41"/>
    <mergeCell ref="Z40:Z41"/>
    <mergeCell ref="Q17:Q18"/>
    <mergeCell ref="S17:S18"/>
    <mergeCell ref="S40:S41"/>
  </mergeCells>
  <phoneticPr fontId="58" type="noConversion"/>
  <conditionalFormatting sqref="I9:I11 I12:J12">
    <cfRule type="cellIs" dxfId="20" priority="40" stopIfTrue="1" operator="greaterThan">
      <formula>#REF!</formula>
    </cfRule>
  </conditionalFormatting>
  <conditionalFormatting sqref="I9:I11">
    <cfRule type="cellIs" dxfId="19" priority="31" operator="greaterThan">
      <formula>0.0138888888888889</formula>
    </cfRule>
  </conditionalFormatting>
  <conditionalFormatting sqref="I19:I35">
    <cfRule type="cellIs" dxfId="18" priority="2" operator="greaterThan">
      <formula>0.0104166666666667</formula>
    </cfRule>
  </conditionalFormatting>
  <conditionalFormatting sqref="I12:J12">
    <cfRule type="cellIs" dxfId="17" priority="30" operator="greaterThan">
      <formula>0.0138888888888889</formula>
    </cfRule>
  </conditionalFormatting>
  <conditionalFormatting sqref="M19:M35">
    <cfRule type="cellIs" dxfId="16" priority="1" operator="greaterThan">
      <formula>16</formula>
    </cfRule>
  </conditionalFormatting>
  <conditionalFormatting sqref="N9:N11">
    <cfRule type="cellIs" dxfId="15" priority="22" stopIfTrue="1" operator="greaterThan">
      <formula>#REF!</formula>
    </cfRule>
    <cfRule type="cellIs" dxfId="14" priority="26" stopIfTrue="1" operator="greaterThan">
      <formula>#REF!</formula>
    </cfRule>
  </conditionalFormatting>
  <conditionalFormatting sqref="N9:N12">
    <cfRule type="cellIs" dxfId="13" priority="33" operator="greaterThan">
      <formula>64</formula>
    </cfRule>
    <cfRule type="cellIs" dxfId="12" priority="34" operator="greaterThan">
      <formula>64</formula>
    </cfRule>
  </conditionalFormatting>
  <conditionalFormatting sqref="N12 W9:W11">
    <cfRule type="cellIs" dxfId="11" priority="37" stopIfTrue="1" operator="greaterThan">
      <formula>#REF!</formula>
    </cfRule>
  </conditionalFormatting>
  <conditionalFormatting sqref="N19:N35 U19:U36 U42:U47 W9:W12 AD9:AD12">
    <cfRule type="cellIs" dxfId="10" priority="28" operator="greaterThan">
      <formula>64</formula>
    </cfRule>
  </conditionalFormatting>
  <conditionalFormatting sqref="R12:S12">
    <cfRule type="cellIs" dxfId="9" priority="29" operator="greaterThan">
      <formula>0.0138888888888889</formula>
    </cfRule>
    <cfRule type="cellIs" dxfId="8" priority="39" stopIfTrue="1" operator="greaterThan">
      <formula>#REF!</formula>
    </cfRule>
  </conditionalFormatting>
  <conditionalFormatting sqref="T19:T36 T42:T47">
    <cfRule type="cellIs" dxfId="7" priority="18" operator="greaterThan">
      <formula>0.0138888888888889</formula>
    </cfRule>
  </conditionalFormatting>
  <conditionalFormatting sqref="W9:W11">
    <cfRule type="cellIs" dxfId="6" priority="21" stopIfTrue="1" operator="greaterThan">
      <formula>#REF!</formula>
    </cfRule>
  </conditionalFormatting>
  <conditionalFormatting sqref="W12">
    <cfRule type="cellIs" dxfId="5" priority="36" stopIfTrue="1" operator="greaterThan">
      <formula>#REF!</formula>
    </cfRule>
  </conditionalFormatting>
  <conditionalFormatting sqref="AC9:AC11">
    <cfRule type="cellIs" dxfId="4" priority="24" operator="greaterThan">
      <formula>0.0138888888888889</formula>
    </cfRule>
  </conditionalFormatting>
  <conditionalFormatting sqref="AC12">
    <cfRule type="cellIs" dxfId="3" priority="27" operator="greaterThan">
      <formula>0.0208333333333333</formula>
    </cfRule>
    <cfRule type="cellIs" dxfId="2" priority="38" stopIfTrue="1" operator="greaterThan">
      <formula>#REF!</formula>
    </cfRule>
  </conditionalFormatting>
  <conditionalFormatting sqref="AD9:AD11">
    <cfRule type="cellIs" dxfId="1" priority="23" stopIfTrue="1" operator="greaterThan">
      <formula>#REF!</formula>
    </cfRule>
  </conditionalFormatting>
  <conditionalFormatting sqref="AD9:AD12">
    <cfRule type="cellIs" dxfId="0" priority="35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D185-3904-4FC6-A382-BB62B2CB791F}">
  <dimension ref="A1:AA32"/>
  <sheetViews>
    <sheetView zoomScaleNormal="100" workbookViewId="0">
      <selection activeCell="A33" sqref="A33"/>
    </sheetView>
  </sheetViews>
  <sheetFormatPr defaultRowHeight="12.75" x14ac:dyDescent="0.2"/>
  <cols>
    <col min="1" max="1" width="5.42578125" style="103" customWidth="1"/>
    <col min="2" max="2" width="17.85546875" customWidth="1"/>
    <col min="3" max="3" width="32.7109375" customWidth="1"/>
    <col min="4" max="4" width="9.5703125" customWidth="1"/>
    <col min="5" max="5" width="9.140625" customWidth="1"/>
  </cols>
  <sheetData>
    <row r="1" spans="1:27" ht="18" x14ac:dyDescent="0.25">
      <c r="A1" s="140" t="s">
        <v>46</v>
      </c>
      <c r="B1" s="140"/>
      <c r="C1" s="140"/>
      <c r="D1" s="140"/>
      <c r="E1" s="102"/>
    </row>
    <row r="2" spans="1:27" s="1" customFormat="1" ht="15.75" customHeight="1" x14ac:dyDescent="0.2">
      <c r="A2" s="141">
        <v>45024</v>
      </c>
      <c r="B2" s="141"/>
      <c r="C2" s="29"/>
      <c r="D2" s="29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AA2" s="43"/>
    </row>
    <row r="3" spans="1:27" s="1" customFormat="1" ht="10.5" customHeight="1" x14ac:dyDescent="0.2">
      <c r="A3" s="112"/>
      <c r="B3" s="115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Y3" s="43"/>
    </row>
    <row r="4" spans="1:27" s="57" customFormat="1" ht="19.5" customHeight="1" x14ac:dyDescent="0.25">
      <c r="A4" s="100" t="s">
        <v>102</v>
      </c>
    </row>
    <row r="5" spans="1:27" ht="27" customHeight="1" x14ac:dyDescent="0.2">
      <c r="A5" s="44">
        <v>1</v>
      </c>
      <c r="B5" s="49" t="s">
        <v>73</v>
      </c>
      <c r="C5" s="49" t="s">
        <v>133</v>
      </c>
      <c r="D5" s="99"/>
      <c r="E5" s="99"/>
      <c r="F5" s="99"/>
    </row>
    <row r="6" spans="1:27" ht="27" customHeight="1" x14ac:dyDescent="0.2">
      <c r="A6" s="44">
        <v>2</v>
      </c>
      <c r="B6" s="49" t="s">
        <v>134</v>
      </c>
      <c r="C6" s="49" t="s">
        <v>135</v>
      </c>
      <c r="D6" s="99"/>
      <c r="E6" s="99"/>
      <c r="F6" s="99"/>
    </row>
    <row r="7" spans="1:27" ht="27" customHeight="1" x14ac:dyDescent="0.2">
      <c r="A7" s="44">
        <v>3</v>
      </c>
      <c r="B7" s="49" t="s">
        <v>136</v>
      </c>
      <c r="C7" s="49" t="s">
        <v>137</v>
      </c>
      <c r="D7" s="99"/>
      <c r="E7" s="99"/>
      <c r="F7" s="99"/>
    </row>
    <row r="8" spans="1:27" s="57" customFormat="1" ht="19.5" customHeight="1" x14ac:dyDescent="0.25">
      <c r="A8" s="100" t="s">
        <v>103</v>
      </c>
    </row>
    <row r="9" spans="1:27" s="57" customFormat="1" ht="24.75" customHeight="1" x14ac:dyDescent="0.25">
      <c r="A9" s="95">
        <v>10</v>
      </c>
      <c r="B9" s="49" t="s">
        <v>74</v>
      </c>
      <c r="C9" s="49" t="s">
        <v>75</v>
      </c>
      <c r="D9" s="111"/>
      <c r="E9" s="111"/>
      <c r="F9" s="111"/>
    </row>
    <row r="10" spans="1:27" s="57" customFormat="1" ht="24.75" customHeight="1" x14ac:dyDescent="0.25">
      <c r="A10" s="95">
        <v>12</v>
      </c>
      <c r="B10" s="49" t="s">
        <v>84</v>
      </c>
      <c r="C10" s="49" t="s">
        <v>85</v>
      </c>
      <c r="D10" s="111"/>
      <c r="E10" s="111"/>
      <c r="F10" s="111"/>
    </row>
    <row r="11" spans="1:27" s="57" customFormat="1" ht="24.75" customHeight="1" x14ac:dyDescent="0.25">
      <c r="A11" s="95">
        <v>13</v>
      </c>
      <c r="B11" s="49" t="s">
        <v>86</v>
      </c>
      <c r="C11" s="49" t="s">
        <v>87</v>
      </c>
      <c r="D11" s="111"/>
      <c r="E11" s="111"/>
      <c r="F11" s="111"/>
    </row>
    <row r="12" spans="1:27" s="57" customFormat="1" ht="24.75" customHeight="1" x14ac:dyDescent="0.25">
      <c r="A12" s="95">
        <v>14</v>
      </c>
      <c r="B12" s="49" t="s">
        <v>88</v>
      </c>
      <c r="C12" s="49" t="s">
        <v>89</v>
      </c>
      <c r="D12" s="111"/>
      <c r="E12" s="111"/>
      <c r="F12" s="111"/>
    </row>
    <row r="13" spans="1:27" s="57" customFormat="1" ht="24.75" customHeight="1" x14ac:dyDescent="0.25">
      <c r="A13" s="95">
        <v>15</v>
      </c>
      <c r="B13" s="49" t="s">
        <v>90</v>
      </c>
      <c r="C13" s="49" t="s">
        <v>91</v>
      </c>
      <c r="D13" s="111"/>
      <c r="E13" s="111"/>
      <c r="F13" s="111"/>
    </row>
    <row r="14" spans="1:27" s="57" customFormat="1" ht="24.75" customHeight="1" x14ac:dyDescent="0.25">
      <c r="A14" s="95">
        <v>16</v>
      </c>
      <c r="B14" s="49" t="s">
        <v>140</v>
      </c>
      <c r="C14" s="49" t="s">
        <v>141</v>
      </c>
      <c r="D14" s="111"/>
      <c r="E14" s="111"/>
      <c r="F14" s="111"/>
    </row>
    <row r="15" spans="1:27" s="57" customFormat="1" ht="24.75" customHeight="1" x14ac:dyDescent="0.25">
      <c r="A15" s="95">
        <v>17</v>
      </c>
      <c r="B15" s="49" t="s">
        <v>76</v>
      </c>
      <c r="C15" s="49" t="s">
        <v>77</v>
      </c>
      <c r="D15" s="111"/>
      <c r="E15" s="111"/>
      <c r="F15" s="111"/>
    </row>
    <row r="16" spans="1:27" s="57" customFormat="1" ht="24.75" customHeight="1" x14ac:dyDescent="0.25">
      <c r="A16" s="95">
        <v>18</v>
      </c>
      <c r="B16" s="49" t="s">
        <v>142</v>
      </c>
      <c r="C16" s="49" t="s">
        <v>143</v>
      </c>
      <c r="D16" s="111"/>
      <c r="E16" s="111"/>
      <c r="F16" s="111"/>
    </row>
    <row r="17" spans="1:6" s="57" customFormat="1" ht="24.75" customHeight="1" x14ac:dyDescent="0.25">
      <c r="A17" s="95">
        <v>19</v>
      </c>
      <c r="B17" s="49" t="s">
        <v>78</v>
      </c>
      <c r="C17" s="49" t="s">
        <v>79</v>
      </c>
      <c r="D17" s="111"/>
      <c r="E17" s="111"/>
      <c r="F17" s="111"/>
    </row>
    <row r="18" spans="1:6" ht="24.75" customHeight="1" x14ac:dyDescent="0.2">
      <c r="A18" s="95">
        <v>20</v>
      </c>
      <c r="B18" s="49" t="s">
        <v>93</v>
      </c>
      <c r="C18" s="49" t="s">
        <v>94</v>
      </c>
      <c r="D18" s="99"/>
      <c r="E18" s="99"/>
      <c r="F18" s="99"/>
    </row>
    <row r="19" spans="1:6" ht="24.75" customHeight="1" x14ac:dyDescent="0.2">
      <c r="A19" s="95">
        <v>21</v>
      </c>
      <c r="B19" s="49" t="s">
        <v>95</v>
      </c>
      <c r="C19" s="49" t="s">
        <v>96</v>
      </c>
      <c r="D19" s="99"/>
      <c r="E19" s="99"/>
      <c r="F19" s="99"/>
    </row>
    <row r="20" spans="1:6" ht="24.75" customHeight="1" x14ac:dyDescent="0.2">
      <c r="A20" s="95">
        <v>22</v>
      </c>
      <c r="B20" s="49" t="s">
        <v>144</v>
      </c>
      <c r="C20" s="49" t="s">
        <v>145</v>
      </c>
      <c r="D20" s="99"/>
      <c r="E20" s="99"/>
      <c r="F20" s="99"/>
    </row>
    <row r="21" spans="1:6" ht="27" x14ac:dyDescent="0.2">
      <c r="A21" s="95">
        <v>23</v>
      </c>
      <c r="B21" s="49" t="s">
        <v>97</v>
      </c>
      <c r="C21" s="49" t="s">
        <v>98</v>
      </c>
      <c r="D21" s="99"/>
      <c r="E21" s="99"/>
      <c r="F21" s="99"/>
    </row>
    <row r="22" spans="1:6" ht="27" x14ac:dyDescent="0.2">
      <c r="A22" s="95">
        <v>24</v>
      </c>
      <c r="B22" s="49" t="s">
        <v>146</v>
      </c>
      <c r="C22" s="49" t="s">
        <v>147</v>
      </c>
      <c r="D22" s="99"/>
      <c r="E22" s="99"/>
      <c r="F22" s="99"/>
    </row>
    <row r="23" spans="1:6" ht="27" x14ac:dyDescent="0.2">
      <c r="A23" s="95">
        <v>25</v>
      </c>
      <c r="B23" s="49" t="s">
        <v>80</v>
      </c>
      <c r="C23" s="49" t="s">
        <v>81</v>
      </c>
      <c r="D23" s="99"/>
      <c r="E23" s="99"/>
      <c r="F23" s="99"/>
    </row>
    <row r="24" spans="1:6" ht="27" x14ac:dyDescent="0.2">
      <c r="A24" s="95">
        <v>26</v>
      </c>
      <c r="B24" s="49" t="s">
        <v>99</v>
      </c>
      <c r="C24" s="49" t="s">
        <v>100</v>
      </c>
      <c r="D24" s="99"/>
      <c r="E24" s="99"/>
      <c r="F24" s="99"/>
    </row>
    <row r="25" spans="1:6" ht="27" x14ac:dyDescent="0.2">
      <c r="A25" s="95">
        <v>27</v>
      </c>
      <c r="B25" s="49" t="s">
        <v>82</v>
      </c>
      <c r="C25" s="49" t="s">
        <v>83</v>
      </c>
      <c r="D25" s="99"/>
      <c r="E25" s="99"/>
      <c r="F25" s="99"/>
    </row>
    <row r="26" spans="1:6" ht="15.75" x14ac:dyDescent="0.25">
      <c r="A26" s="100" t="s">
        <v>104</v>
      </c>
    </row>
    <row r="27" spans="1:6" ht="27" x14ac:dyDescent="0.2">
      <c r="A27" s="101">
        <v>30</v>
      </c>
      <c r="B27" s="49" t="s">
        <v>148</v>
      </c>
      <c r="C27" s="49" t="s">
        <v>92</v>
      </c>
      <c r="D27" s="99"/>
      <c r="E27" s="99"/>
      <c r="F27" s="99"/>
    </row>
    <row r="28" spans="1:6" ht="27" x14ac:dyDescent="0.2">
      <c r="A28" s="95">
        <v>31</v>
      </c>
      <c r="B28" s="49" t="s">
        <v>149</v>
      </c>
      <c r="C28" s="49" t="s">
        <v>150</v>
      </c>
      <c r="D28" s="99"/>
      <c r="E28" s="99"/>
      <c r="F28" s="99"/>
    </row>
    <row r="29" spans="1:6" ht="27" x14ac:dyDescent="0.2">
      <c r="A29" s="95">
        <v>32</v>
      </c>
      <c r="B29" s="49" t="s">
        <v>151</v>
      </c>
      <c r="C29" s="49" t="s">
        <v>152</v>
      </c>
      <c r="D29" s="99"/>
      <c r="E29" s="99"/>
      <c r="F29" s="99"/>
    </row>
    <row r="30" spans="1:6" ht="27" x14ac:dyDescent="0.2">
      <c r="A30" s="101">
        <v>33</v>
      </c>
      <c r="B30" s="49" t="s">
        <v>153</v>
      </c>
      <c r="C30" s="49" t="s">
        <v>154</v>
      </c>
      <c r="D30" s="99"/>
      <c r="E30" s="99"/>
      <c r="F30" s="99"/>
    </row>
    <row r="31" spans="1:6" ht="27" x14ac:dyDescent="0.2">
      <c r="A31" s="95">
        <v>34</v>
      </c>
      <c r="B31" s="49" t="s">
        <v>155</v>
      </c>
      <c r="C31" s="49" t="s">
        <v>156</v>
      </c>
      <c r="D31" s="99"/>
      <c r="E31" s="99"/>
      <c r="F31" s="99"/>
    </row>
    <row r="32" spans="1:6" s="57" customFormat="1" ht="24.75" customHeight="1" x14ac:dyDescent="0.25">
      <c r="A32" s="95">
        <v>35</v>
      </c>
      <c r="B32" s="49" t="s">
        <v>138</v>
      </c>
      <c r="C32" s="49" t="s">
        <v>139</v>
      </c>
      <c r="D32" s="111"/>
      <c r="E32" s="111"/>
      <c r="F32" s="111"/>
    </row>
  </sheetData>
  <mergeCells count="2">
    <mergeCell ref="A2:B2"/>
    <mergeCell ref="A1:D1"/>
  </mergeCells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3F40-5A84-44F8-83EC-BFF0C61975F0}">
  <dimension ref="A1:Z8"/>
  <sheetViews>
    <sheetView workbookViewId="0">
      <selection activeCell="E8" sqref="E8"/>
    </sheetView>
  </sheetViews>
  <sheetFormatPr defaultRowHeight="12.75" x14ac:dyDescent="0.2"/>
  <cols>
    <col min="1" max="1" width="5.7109375" customWidth="1"/>
    <col min="2" max="2" width="23" customWidth="1"/>
    <col min="3" max="3" width="30" customWidth="1"/>
    <col min="4" max="4" width="9.140625" style="113"/>
    <col min="5" max="5" width="9.140625" style="114"/>
  </cols>
  <sheetData>
    <row r="1" spans="1:26" ht="18" x14ac:dyDescent="0.25">
      <c r="A1" s="140" t="s">
        <v>46</v>
      </c>
      <c r="B1" s="140"/>
      <c r="C1" s="140"/>
      <c r="D1" s="140"/>
      <c r="E1" s="102"/>
    </row>
    <row r="2" spans="1:26" s="1" customFormat="1" ht="15.75" customHeight="1" x14ac:dyDescent="0.2">
      <c r="A2" s="141">
        <v>45024</v>
      </c>
      <c r="B2" s="141"/>
      <c r="C2" s="29"/>
      <c r="D2" s="29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Z2" s="43"/>
    </row>
    <row r="3" spans="1:26" s="1" customFormat="1" ht="15.75" customHeight="1" x14ac:dyDescent="0.2">
      <c r="A3" s="115"/>
      <c r="B3" s="115"/>
      <c r="C3" s="29"/>
      <c r="D3" s="29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Z3" s="43"/>
    </row>
    <row r="4" spans="1:26" ht="15.75" x14ac:dyDescent="0.25">
      <c r="B4" s="57" t="s">
        <v>105</v>
      </c>
    </row>
    <row r="6" spans="1:26" ht="29.25" customHeight="1" x14ac:dyDescent="0.2">
      <c r="A6" s="95" t="s">
        <v>161</v>
      </c>
      <c r="B6" s="49" t="s">
        <v>73</v>
      </c>
      <c r="C6" s="49" t="s">
        <v>133</v>
      </c>
      <c r="D6" s="116">
        <v>0.22642361111111109</v>
      </c>
      <c r="E6" s="117">
        <v>15.457751878546235</v>
      </c>
    </row>
    <row r="7" spans="1:26" ht="29.25" customHeight="1" x14ac:dyDescent="0.2">
      <c r="A7" s="95" t="s">
        <v>167</v>
      </c>
      <c r="B7" s="49" t="s">
        <v>136</v>
      </c>
      <c r="C7" s="49" t="s">
        <v>137</v>
      </c>
      <c r="D7" s="123">
        <v>0.22697916666666662</v>
      </c>
      <c r="E7" s="124">
        <v>15.419917393299677</v>
      </c>
    </row>
    <row r="8" spans="1:26" ht="29.25" customHeight="1" x14ac:dyDescent="0.2">
      <c r="A8" s="95" t="s">
        <v>164</v>
      </c>
      <c r="B8" s="49" t="s">
        <v>134</v>
      </c>
      <c r="C8" s="49" t="s">
        <v>135</v>
      </c>
      <c r="D8" s="116">
        <v>0.22699074074074066</v>
      </c>
      <c r="E8" s="117">
        <v>15.419131144197431</v>
      </c>
    </row>
  </sheetData>
  <mergeCells count="2">
    <mergeCell ref="A1:D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919E-CA12-4F98-8540-AA88F144EAC6}">
  <dimension ref="A1:Z22"/>
  <sheetViews>
    <sheetView topLeftCell="A12" workbookViewId="0">
      <selection activeCell="E21" sqref="E21"/>
    </sheetView>
  </sheetViews>
  <sheetFormatPr defaultRowHeight="12.75" x14ac:dyDescent="0.2"/>
  <cols>
    <col min="1" max="1" width="5.7109375" customWidth="1"/>
    <col min="2" max="2" width="23" customWidth="1"/>
    <col min="3" max="3" width="30" customWidth="1"/>
    <col min="4" max="4" width="9.140625" style="113"/>
    <col min="5" max="5" width="9.140625" style="114"/>
  </cols>
  <sheetData>
    <row r="1" spans="1:26" ht="18" x14ac:dyDescent="0.25">
      <c r="A1" s="140" t="s">
        <v>46</v>
      </c>
      <c r="B1" s="140"/>
      <c r="C1" s="140"/>
      <c r="D1" s="140"/>
      <c r="E1" s="102"/>
    </row>
    <row r="2" spans="1:26" s="1" customFormat="1" ht="15.75" customHeight="1" x14ac:dyDescent="0.2">
      <c r="A2" s="141">
        <v>45024</v>
      </c>
      <c r="B2" s="141"/>
      <c r="C2" s="29"/>
      <c r="D2" s="29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Z2" s="43"/>
    </row>
    <row r="3" spans="1:26" s="1" customFormat="1" ht="15.75" customHeight="1" x14ac:dyDescent="0.2">
      <c r="A3" s="115"/>
      <c r="B3" s="115"/>
      <c r="C3" s="29"/>
      <c r="D3" s="29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Z3" s="43"/>
    </row>
    <row r="4" spans="1:26" ht="15.75" x14ac:dyDescent="0.25">
      <c r="B4" s="57" t="s">
        <v>106</v>
      </c>
    </row>
    <row r="6" spans="1:26" ht="29.25" customHeight="1" x14ac:dyDescent="0.2">
      <c r="A6" s="95" t="s">
        <v>161</v>
      </c>
      <c r="B6" s="49" t="s">
        <v>142</v>
      </c>
      <c r="C6" s="49" t="s">
        <v>143</v>
      </c>
      <c r="D6" s="116">
        <v>0.14063657407407443</v>
      </c>
      <c r="E6" s="117">
        <v>14.221051765286807</v>
      </c>
    </row>
    <row r="7" spans="1:26" ht="29.25" customHeight="1" x14ac:dyDescent="0.2">
      <c r="A7" s="95" t="s">
        <v>163</v>
      </c>
      <c r="B7" s="49" t="s">
        <v>146</v>
      </c>
      <c r="C7" s="49" t="s">
        <v>147</v>
      </c>
      <c r="D7" s="116">
        <v>0.14127314814814845</v>
      </c>
      <c r="E7" s="117">
        <v>14.156971980992955</v>
      </c>
    </row>
    <row r="8" spans="1:26" ht="29.25" customHeight="1" x14ac:dyDescent="0.2">
      <c r="A8" s="95" t="s">
        <v>164</v>
      </c>
      <c r="B8" s="49" t="s">
        <v>93</v>
      </c>
      <c r="C8" s="49" t="s">
        <v>94</v>
      </c>
      <c r="D8" s="116">
        <v>0.1415856481481485</v>
      </c>
      <c r="E8" s="117">
        <v>14.125725496607537</v>
      </c>
    </row>
    <row r="9" spans="1:26" ht="29.25" customHeight="1" x14ac:dyDescent="0.2">
      <c r="A9" s="95">
        <v>4</v>
      </c>
      <c r="B9" s="49" t="s">
        <v>99</v>
      </c>
      <c r="C9" s="49" t="s">
        <v>100</v>
      </c>
      <c r="D9" s="116">
        <v>0.14184027777777813</v>
      </c>
      <c r="E9" s="117">
        <v>14.100367197062424</v>
      </c>
    </row>
    <row r="10" spans="1:26" ht="29.25" customHeight="1" x14ac:dyDescent="0.2">
      <c r="A10" s="95" t="s">
        <v>162</v>
      </c>
      <c r="B10" s="49" t="s">
        <v>74</v>
      </c>
      <c r="C10" s="49" t="s">
        <v>75</v>
      </c>
      <c r="D10" s="116" t="s">
        <v>157</v>
      </c>
      <c r="E10" s="117" t="s">
        <v>30</v>
      </c>
    </row>
    <row r="11" spans="1:26" ht="29.25" customHeight="1" x14ac:dyDescent="0.2">
      <c r="A11" s="95" t="s">
        <v>162</v>
      </c>
      <c r="B11" s="49" t="s">
        <v>84</v>
      </c>
      <c r="C11" s="49" t="s">
        <v>85</v>
      </c>
      <c r="D11" s="116" t="s">
        <v>157</v>
      </c>
      <c r="E11" s="117" t="s">
        <v>30</v>
      </c>
    </row>
    <row r="12" spans="1:26" ht="29.25" customHeight="1" x14ac:dyDescent="0.2">
      <c r="A12" s="95" t="s">
        <v>162</v>
      </c>
      <c r="B12" s="49" t="s">
        <v>86</v>
      </c>
      <c r="C12" s="49" t="s">
        <v>87</v>
      </c>
      <c r="D12" s="116" t="s">
        <v>157</v>
      </c>
      <c r="E12" s="117" t="s">
        <v>30</v>
      </c>
    </row>
    <row r="13" spans="1:26" ht="29.25" customHeight="1" x14ac:dyDescent="0.2">
      <c r="A13" s="95" t="s">
        <v>162</v>
      </c>
      <c r="B13" s="49" t="s">
        <v>88</v>
      </c>
      <c r="C13" s="49" t="s">
        <v>89</v>
      </c>
      <c r="D13" s="116" t="s">
        <v>157</v>
      </c>
      <c r="E13" s="117" t="s">
        <v>30</v>
      </c>
    </row>
    <row r="14" spans="1:26" ht="29.25" customHeight="1" x14ac:dyDescent="0.2">
      <c r="A14" s="95" t="s">
        <v>162</v>
      </c>
      <c r="B14" s="49" t="s">
        <v>90</v>
      </c>
      <c r="C14" s="49" t="s">
        <v>91</v>
      </c>
      <c r="D14" s="116" t="s">
        <v>157</v>
      </c>
      <c r="E14" s="117" t="s">
        <v>30</v>
      </c>
    </row>
    <row r="15" spans="1:26" ht="29.25" customHeight="1" x14ac:dyDescent="0.2">
      <c r="A15" s="95" t="s">
        <v>162</v>
      </c>
      <c r="B15" s="49" t="s">
        <v>140</v>
      </c>
      <c r="C15" s="49" t="s">
        <v>141</v>
      </c>
      <c r="D15" s="116" t="s">
        <v>157</v>
      </c>
      <c r="E15" s="117" t="s">
        <v>30</v>
      </c>
    </row>
    <row r="16" spans="1:26" ht="36" customHeight="1" x14ac:dyDescent="0.2">
      <c r="A16" s="95" t="s">
        <v>162</v>
      </c>
      <c r="B16" s="49" t="s">
        <v>76</v>
      </c>
      <c r="C16" s="49" t="s">
        <v>77</v>
      </c>
      <c r="D16" s="116" t="s">
        <v>157</v>
      </c>
      <c r="E16" s="117" t="s">
        <v>30</v>
      </c>
    </row>
    <row r="17" spans="1:5" ht="27" x14ac:dyDescent="0.2">
      <c r="A17" s="95" t="s">
        <v>162</v>
      </c>
      <c r="B17" s="49" t="s">
        <v>78</v>
      </c>
      <c r="C17" s="49" t="s">
        <v>79</v>
      </c>
      <c r="D17" s="116" t="s">
        <v>157</v>
      </c>
      <c r="E17" s="117" t="s">
        <v>30</v>
      </c>
    </row>
    <row r="18" spans="1:5" ht="27" x14ac:dyDescent="0.2">
      <c r="A18" s="95" t="s">
        <v>162</v>
      </c>
      <c r="B18" s="49" t="s">
        <v>95</v>
      </c>
      <c r="C18" s="49" t="s">
        <v>96</v>
      </c>
      <c r="D18" s="116" t="s">
        <v>157</v>
      </c>
      <c r="E18" s="117" t="s">
        <v>30</v>
      </c>
    </row>
    <row r="19" spans="1:5" ht="36" x14ac:dyDescent="0.2">
      <c r="A19" s="95" t="s">
        <v>162</v>
      </c>
      <c r="B19" s="49" t="s">
        <v>144</v>
      </c>
      <c r="C19" s="49" t="s">
        <v>145</v>
      </c>
      <c r="D19" s="116" t="s">
        <v>157</v>
      </c>
      <c r="E19" s="117" t="s">
        <v>30</v>
      </c>
    </row>
    <row r="20" spans="1:5" ht="27" x14ac:dyDescent="0.2">
      <c r="A20" s="95" t="s">
        <v>162</v>
      </c>
      <c r="B20" s="49" t="s">
        <v>82</v>
      </c>
      <c r="C20" s="49" t="s">
        <v>83</v>
      </c>
      <c r="D20" s="116" t="s">
        <v>157</v>
      </c>
      <c r="E20" s="117" t="s">
        <v>30</v>
      </c>
    </row>
    <row r="21" spans="1:5" ht="27" x14ac:dyDescent="0.2">
      <c r="A21" s="95" t="s">
        <v>162</v>
      </c>
      <c r="B21" s="49" t="s">
        <v>80</v>
      </c>
      <c r="C21" s="49" t="s">
        <v>81</v>
      </c>
      <c r="D21" s="116" t="s">
        <v>157</v>
      </c>
      <c r="E21" s="117" t="s">
        <v>165</v>
      </c>
    </row>
    <row r="22" spans="1:5" ht="27" x14ac:dyDescent="0.2">
      <c r="A22" s="95" t="s">
        <v>162</v>
      </c>
      <c r="B22" s="49" t="s">
        <v>97</v>
      </c>
      <c r="C22" s="49" t="s">
        <v>98</v>
      </c>
      <c r="D22" s="116" t="s">
        <v>157</v>
      </c>
      <c r="E22" s="117" t="s">
        <v>158</v>
      </c>
    </row>
  </sheetData>
  <mergeCells count="2">
    <mergeCell ref="A1:D1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A270-E914-41E4-966D-CF00BABDDF80}">
  <dimension ref="A1:Z11"/>
  <sheetViews>
    <sheetView workbookViewId="0">
      <selection activeCell="G8" sqref="G8"/>
    </sheetView>
  </sheetViews>
  <sheetFormatPr defaultRowHeight="12.75" x14ac:dyDescent="0.2"/>
  <cols>
    <col min="1" max="1" width="5.7109375" customWidth="1"/>
    <col min="2" max="2" width="23" customWidth="1"/>
    <col min="3" max="3" width="30" customWidth="1"/>
    <col min="4" max="4" width="9.140625" style="113"/>
    <col min="5" max="5" width="9.140625" style="114"/>
  </cols>
  <sheetData>
    <row r="1" spans="1:26" ht="18" x14ac:dyDescent="0.25">
      <c r="A1" s="140" t="s">
        <v>46</v>
      </c>
      <c r="B1" s="140"/>
      <c r="C1" s="140"/>
      <c r="D1" s="140"/>
      <c r="E1" s="102"/>
    </row>
    <row r="2" spans="1:26" s="1" customFormat="1" ht="15.75" customHeight="1" x14ac:dyDescent="0.2">
      <c r="A2" s="141">
        <v>45024</v>
      </c>
      <c r="B2" s="141"/>
      <c r="C2" s="29"/>
      <c r="D2" s="29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Z2" s="43"/>
    </row>
    <row r="3" spans="1:26" s="1" customFormat="1" ht="15.75" customHeight="1" x14ac:dyDescent="0.2">
      <c r="A3" s="115"/>
      <c r="B3" s="115"/>
      <c r="C3" s="29"/>
      <c r="D3" s="29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Z3" s="43"/>
    </row>
    <row r="4" spans="1:26" ht="15.75" x14ac:dyDescent="0.25">
      <c r="B4" s="57" t="s">
        <v>107</v>
      </c>
    </row>
    <row r="6" spans="1:26" ht="33.75" customHeight="1" x14ac:dyDescent="0.2">
      <c r="A6" s="95" t="s">
        <v>161</v>
      </c>
      <c r="B6" s="49" t="s">
        <v>138</v>
      </c>
      <c r="C6" s="49" t="s">
        <v>139</v>
      </c>
      <c r="D6" s="116">
        <v>9.5046296296295962E-2</v>
      </c>
      <c r="E6" s="117">
        <v>15.781782756941062</v>
      </c>
    </row>
    <row r="7" spans="1:26" ht="33.75" customHeight="1" x14ac:dyDescent="0.2">
      <c r="A7" s="95" t="s">
        <v>161</v>
      </c>
      <c r="B7" s="49" t="s">
        <v>151</v>
      </c>
      <c r="C7" s="49" t="s">
        <v>152</v>
      </c>
      <c r="D7" s="116">
        <v>9.8101851851851885E-2</v>
      </c>
      <c r="E7" s="117">
        <v>15.290231241151487</v>
      </c>
    </row>
    <row r="8" spans="1:26" ht="33.75" customHeight="1" x14ac:dyDescent="0.2">
      <c r="A8" s="95" t="s">
        <v>161</v>
      </c>
      <c r="B8" s="49" t="s">
        <v>148</v>
      </c>
      <c r="C8" s="49" t="s">
        <v>92</v>
      </c>
      <c r="D8" s="116">
        <v>0.10052083333333334</v>
      </c>
      <c r="E8" s="117">
        <v>14.922279792746114</v>
      </c>
    </row>
    <row r="9" spans="1:26" ht="33.75" customHeight="1" x14ac:dyDescent="0.2">
      <c r="A9" s="95" t="s">
        <v>161</v>
      </c>
      <c r="B9" s="49" t="s">
        <v>153</v>
      </c>
      <c r="C9" s="118" t="s">
        <v>154</v>
      </c>
      <c r="D9" s="119">
        <v>0.13342592592592556</v>
      </c>
      <c r="E9" s="117">
        <v>11.242192921582234</v>
      </c>
    </row>
    <row r="10" spans="1:26" ht="33.75" customHeight="1" x14ac:dyDescent="0.2">
      <c r="A10" s="95" t="s">
        <v>162</v>
      </c>
      <c r="B10" s="49" t="s">
        <v>149</v>
      </c>
      <c r="C10" s="118" t="s">
        <v>150</v>
      </c>
      <c r="D10" s="125" t="s">
        <v>157</v>
      </c>
      <c r="E10" s="127" t="s">
        <v>159</v>
      </c>
    </row>
    <row r="11" spans="1:26" ht="33.75" customHeight="1" x14ac:dyDescent="0.2">
      <c r="A11" s="95" t="s">
        <v>162</v>
      </c>
      <c r="B11" s="49" t="s">
        <v>155</v>
      </c>
      <c r="C11" s="118" t="s">
        <v>156</v>
      </c>
      <c r="D11" s="126" t="s">
        <v>157</v>
      </c>
      <c r="E11" s="127" t="s">
        <v>159</v>
      </c>
    </row>
  </sheetData>
  <mergeCells count="2">
    <mergeCell ref="A1:D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3</vt:i4>
      </vt:variant>
    </vt:vector>
  </HeadingPairs>
  <TitlesOfParts>
    <vt:vector size="11" baseType="lpstr">
      <vt:lpstr>1</vt:lpstr>
      <vt:lpstr>2</vt:lpstr>
      <vt:lpstr>3</vt:lpstr>
      <vt:lpstr>Tulemus</vt:lpstr>
      <vt:lpstr>Startlist</vt:lpstr>
      <vt:lpstr>84</vt:lpstr>
      <vt:lpstr>48</vt:lpstr>
      <vt:lpstr>36</vt:lpstr>
      <vt:lpstr>'1'!Prindiala</vt:lpstr>
      <vt:lpstr>'2'!Prindiala</vt:lpstr>
      <vt:lpstr>'3'!Prindiala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 Nilk</dc:creator>
  <cp:lastModifiedBy>Ave</cp:lastModifiedBy>
  <cp:lastPrinted>2023-04-08T11:11:25Z</cp:lastPrinted>
  <dcterms:created xsi:type="dcterms:W3CDTF">2018-06-08T21:40:26Z</dcterms:created>
  <dcterms:modified xsi:type="dcterms:W3CDTF">2023-04-16T18:06:21Z</dcterms:modified>
</cp:coreProperties>
</file>